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2" windowHeight="10920"/>
  </bookViews>
  <sheets>
    <sheet name="Plan rashoda" sheetId="2" r:id="rId1"/>
  </sheets>
  <calcPr calcId="124519"/>
</workbook>
</file>

<file path=xl/calcChain.xml><?xml version="1.0" encoding="utf-8"?>
<calcChain xmlns="http://schemas.openxmlformats.org/spreadsheetml/2006/main">
  <c r="C39" i="2"/>
  <c r="C21"/>
  <c r="C56"/>
  <c r="C35"/>
  <c r="C47"/>
  <c r="C49"/>
  <c r="G54"/>
  <c r="H54"/>
  <c r="I54"/>
  <c r="J54"/>
  <c r="K54"/>
  <c r="E44"/>
  <c r="F44"/>
  <c r="G44"/>
  <c r="H44"/>
  <c r="I44"/>
  <c r="J44"/>
  <c r="K44"/>
  <c r="E20"/>
  <c r="F20"/>
  <c r="G20"/>
  <c r="H20"/>
  <c r="I20"/>
  <c r="J20"/>
  <c r="K20"/>
  <c r="K19" s="1"/>
  <c r="K53" s="1"/>
  <c r="E32"/>
  <c r="F32"/>
  <c r="F19" s="1"/>
  <c r="G32"/>
  <c r="H32"/>
  <c r="I32"/>
  <c r="J32"/>
  <c r="K32"/>
  <c r="E24"/>
  <c r="F24"/>
  <c r="G24"/>
  <c r="H24"/>
  <c r="I24"/>
  <c r="J24"/>
  <c r="K24"/>
  <c r="D8"/>
  <c r="E8"/>
  <c r="F8"/>
  <c r="G8"/>
  <c r="G7" s="1"/>
  <c r="H8"/>
  <c r="I8"/>
  <c r="J8"/>
  <c r="K8"/>
  <c r="K7" s="1"/>
  <c r="G19"/>
  <c r="G53" s="1"/>
  <c r="C8"/>
  <c r="C55"/>
  <c r="K42"/>
  <c r="D44"/>
  <c r="C44" s="1"/>
  <c r="D50"/>
  <c r="C57"/>
  <c r="C58"/>
  <c r="C27"/>
  <c r="E54"/>
  <c r="F54"/>
  <c r="D54"/>
  <c r="E42"/>
  <c r="F42"/>
  <c r="G42"/>
  <c r="H42"/>
  <c r="I42"/>
  <c r="J42"/>
  <c r="C43"/>
  <c r="C41"/>
  <c r="J50"/>
  <c r="F50"/>
  <c r="G50"/>
  <c r="H50"/>
  <c r="I50"/>
  <c r="D42"/>
  <c r="C52"/>
  <c r="C48"/>
  <c r="C46"/>
  <c r="C34"/>
  <c r="C36"/>
  <c r="C37"/>
  <c r="C38"/>
  <c r="C40"/>
  <c r="C33"/>
  <c r="C26"/>
  <c r="C28"/>
  <c r="C29"/>
  <c r="C30"/>
  <c r="C31"/>
  <c r="C25"/>
  <c r="C22"/>
  <c r="C23"/>
  <c r="D20"/>
  <c r="C20" s="1"/>
  <c r="D24"/>
  <c r="C24" s="1"/>
  <c r="D32"/>
  <c r="D19" s="1"/>
  <c r="D7" s="1"/>
  <c r="F53" l="1"/>
  <c r="F7"/>
  <c r="I19"/>
  <c r="I53" s="1"/>
  <c r="E19"/>
  <c r="E53" s="1"/>
  <c r="H19"/>
  <c r="C32"/>
  <c r="J19"/>
  <c r="J7" s="1"/>
  <c r="C54"/>
  <c r="C42"/>
  <c r="C50"/>
  <c r="H53" l="1"/>
  <c r="H7"/>
  <c r="E7"/>
  <c r="I7"/>
  <c r="J53"/>
  <c r="J60"/>
  <c r="F60"/>
  <c r="K60"/>
  <c r="C19"/>
  <c r="H60"/>
  <c r="I60"/>
  <c r="G60"/>
  <c r="D53"/>
  <c r="C7" l="1"/>
  <c r="E60"/>
  <c r="C53"/>
  <c r="D60"/>
  <c r="C60" l="1"/>
</calcChain>
</file>

<file path=xl/sharedStrings.xml><?xml version="1.0" encoding="utf-8"?>
<sst xmlns="http://schemas.openxmlformats.org/spreadsheetml/2006/main" count="67" uniqueCount="66">
  <si>
    <t>NAZIV:</t>
  </si>
  <si>
    <t>Državni proračun</t>
  </si>
  <si>
    <t>Vlastiti prihodi</t>
  </si>
  <si>
    <t>Prihodi za posebne namjene</t>
  </si>
  <si>
    <t>Pomoći</t>
  </si>
  <si>
    <t>Račun rashoda/izdataka</t>
  </si>
  <si>
    <t>Naziv računa</t>
  </si>
  <si>
    <t>Materijalni rashodi</t>
  </si>
  <si>
    <t>Službena putovanja</t>
  </si>
  <si>
    <t>Naknade za prijevoz, rad na t.</t>
  </si>
  <si>
    <t>Stručno usavršavanje zap.</t>
  </si>
  <si>
    <t>Uredski materijal i ostali mat.</t>
  </si>
  <si>
    <t>Mat. i dijelovi za tek. i inv. od.</t>
  </si>
  <si>
    <t>Sitni inventar i auto gume</t>
  </si>
  <si>
    <t>Usluge telefona, pošte i pr.</t>
  </si>
  <si>
    <t>Usluge tekućeg i inv. odr.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</si>
  <si>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</si>
  <si>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</si>
  <si>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</si>
  <si>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</si>
  <si>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</si>
  <si>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</si>
  <si>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</si>
  <si>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</si>
  <si>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</si>
  <si>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</si>
  <si>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</si>
  <si>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Financijski rashodi</t>
  </si>
  <si>
    <t>UKUPNO AKTIVNOST</t>
  </si>
  <si>
    <t>Odgovorna osoba:</t>
  </si>
  <si>
    <t>Plan rashoda i izdataka prema izvoru financiranja</t>
  </si>
  <si>
    <t>PLAN: RASHODI I IZDACI</t>
  </si>
  <si>
    <t>Županijski  ili gradski proračun</t>
  </si>
  <si>
    <t>M.P.</t>
  </si>
  <si>
    <t>UKUPNO PROJEKT</t>
  </si>
  <si>
    <t>GIMNAZIJA VLADIMIRA NAZORA ZADAR</t>
  </si>
  <si>
    <t>Materijal  i sirovine</t>
  </si>
  <si>
    <t>Zatezne kamate</t>
  </si>
  <si>
    <t>Knjige</t>
  </si>
  <si>
    <t>Službena i radna odjeća</t>
  </si>
  <si>
    <t>Ostala nematerijalna imov</t>
  </si>
  <si>
    <t>Višak prihoda</t>
  </si>
  <si>
    <t>hitne intervencije</t>
  </si>
  <si>
    <t>Električna energija</t>
  </si>
  <si>
    <t>Lož ulje</t>
  </si>
  <si>
    <t>Donacija</t>
  </si>
  <si>
    <t>Rashodi za nabavu proiz.dugotrajne imovine</t>
  </si>
  <si>
    <t>Naknade povjer.-natjecanja</t>
  </si>
  <si>
    <t>Nak. trošk.osob.izvan rad.odnosa</t>
  </si>
  <si>
    <t xml:space="preserve">                        Izradio:Sofija Jukić</t>
  </si>
  <si>
    <t xml:space="preserve">               Telefon:315-311</t>
  </si>
  <si>
    <t>Plaće</t>
  </si>
  <si>
    <t>Ostali rashodi za zaposlene</t>
  </si>
  <si>
    <t>Doprinos za zdravstveno</t>
  </si>
  <si>
    <t>Uredska oprema, računala</t>
  </si>
  <si>
    <t>PRIJEDLOG  FINANCIJSKOG PLANA ZA 2022.GODINU</t>
  </si>
  <si>
    <t>Rregres,Božićnica</t>
  </si>
  <si>
    <t xml:space="preserve">Otpremnine </t>
  </si>
  <si>
    <t>Jubilarne nagrade</t>
  </si>
  <si>
    <t>Dar djeci</t>
  </si>
  <si>
    <t>Naknada za nezap.invalida</t>
  </si>
  <si>
    <t>Plaće po sudskim presudama</t>
  </si>
  <si>
    <t>Sandra Šango,prof.</t>
  </si>
  <si>
    <t xml:space="preserve"> Plan 2022.</t>
  </si>
  <si>
    <t>ERASMUS+</t>
  </si>
  <si>
    <t>Datum:30.11.2021.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</si>
</sst>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charset val="238"/>
    </font>
    <font>
      <b/>
      <sz val="12"/>
      <name val="Arial"/>
    </font>
    <font>
      <b/>
      <sz val="8"/>
      <name val="Times New Roman"/>
      <family val="1"/>
    </font>
    <font>
      <sz val="8"/>
      <name val="Arial"/>
      <family val="2"/>
      <charset val="238"/>
    </font>
    <font>
      <sz val="8"/>
      <name val="Times New Roman"/>
      <family val="1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Border="1"/>
    <xf numFmtId="3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3" fontId="2" fillId="0" borderId="0" xfId="0" applyNumberFormat="1" applyFont="1"/>
    <xf numFmtId="0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vertical="center"/>
    </xf>
    <xf numFmtId="3" fontId="1" fillId="2" borderId="0" xfId="0" applyNumberFormat="1" applyFont="1" applyFill="1" applyAlignment="1">
      <alignment vertical="center" wrapText="1"/>
    </xf>
    <xf numFmtId="0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wrapText="1"/>
    </xf>
    <xf numFmtId="4" fontId="2" fillId="0" borderId="3" xfId="0" applyNumberFormat="1" applyFont="1" applyBorder="1"/>
    <xf numFmtId="4" fontId="2" fillId="0" borderId="0" xfId="0" applyNumberFormat="1" applyFont="1" applyBorder="1"/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/>
    <xf numFmtId="4" fontId="1" fillId="0" borderId="5" xfId="0" applyNumberFormat="1" applyFont="1" applyBorder="1"/>
    <xf numFmtId="4" fontId="1" fillId="0" borderId="0" xfId="0" applyNumberFormat="1" applyFont="1" applyBorder="1"/>
    <xf numFmtId="0" fontId="5" fillId="0" borderId="0" xfId="0" applyFont="1"/>
    <xf numFmtId="0" fontId="6" fillId="0" borderId="2" xfId="0" applyFont="1" applyBorder="1"/>
    <xf numFmtId="0" fontId="7" fillId="0" borderId="0" xfId="0" applyFont="1" applyAlignment="1"/>
    <xf numFmtId="4" fontId="7" fillId="0" borderId="0" xfId="0" applyNumberFormat="1" applyFont="1" applyAlignment="1"/>
    <xf numFmtId="3" fontId="8" fillId="3" borderId="3" xfId="0" applyNumberFormat="1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" fontId="8" fillId="0" borderId="3" xfId="0" quotePrefix="1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/>
    </xf>
    <xf numFmtId="4" fontId="8" fillId="0" borderId="3" xfId="0" applyNumberFormat="1" applyFont="1" applyBorder="1"/>
    <xf numFmtId="0" fontId="8" fillId="0" borderId="3" xfId="0" applyNumberFormat="1" applyFont="1" applyBorder="1" applyAlignment="1">
      <alignment horizontal="left"/>
    </xf>
    <xf numFmtId="0" fontId="10" fillId="0" borderId="3" xfId="0" applyNumberFormat="1" applyFont="1" applyBorder="1" applyAlignment="1">
      <alignment horizontal="center"/>
    </xf>
    <xf numFmtId="0" fontId="10" fillId="0" borderId="3" xfId="0" applyNumberFormat="1" applyFont="1" applyBorder="1"/>
    <xf numFmtId="4" fontId="10" fillId="0" borderId="3" xfId="0" applyNumberFormat="1" applyFont="1" applyBorder="1" applyAlignment="1">
      <alignment wrapText="1"/>
    </xf>
    <xf numFmtId="4" fontId="10" fillId="0" borderId="3" xfId="0" applyNumberFormat="1" applyFont="1" applyFill="1" applyBorder="1" applyAlignment="1">
      <alignment wrapText="1"/>
    </xf>
    <xf numFmtId="3" fontId="10" fillId="0" borderId="3" xfId="0" applyNumberFormat="1" applyFont="1" applyBorder="1"/>
    <xf numFmtId="4" fontId="11" fillId="0" borderId="3" xfId="0" applyNumberFormat="1" applyFont="1" applyBorder="1" applyAlignment="1">
      <alignment wrapText="1"/>
    </xf>
    <xf numFmtId="0" fontId="10" fillId="0" borderId="3" xfId="0" quotePrefix="1" applyNumberFormat="1" applyFont="1" applyBorder="1" applyAlignment="1">
      <alignment horizontal="left"/>
    </xf>
    <xf numFmtId="0" fontId="10" fillId="0" borderId="3" xfId="0" applyNumberFormat="1" applyFont="1" applyBorder="1" applyAlignment="1">
      <alignment horizontal="left"/>
    </xf>
    <xf numFmtId="4" fontId="8" fillId="0" borderId="3" xfId="0" applyNumberFormat="1" applyFont="1" applyBorder="1" applyAlignment="1">
      <alignment wrapText="1"/>
    </xf>
    <xf numFmtId="0" fontId="8" fillId="0" borderId="3" xfId="0" applyNumberFormat="1" applyFont="1" applyBorder="1"/>
    <xf numFmtId="3" fontId="8" fillId="0" borderId="3" xfId="0" quotePrefix="1" applyNumberFormat="1" applyFont="1" applyBorder="1" applyAlignment="1">
      <alignment horizontal="center"/>
    </xf>
    <xf numFmtId="0" fontId="8" fillId="0" borderId="3" xfId="0" applyNumberFormat="1" applyFont="1" applyBorder="1" applyAlignment="1">
      <alignment wrapText="1"/>
    </xf>
    <xf numFmtId="0" fontId="8" fillId="0" borderId="3" xfId="0" quotePrefix="1" applyNumberFormat="1" applyFont="1" applyBorder="1" applyAlignment="1">
      <alignment horizontal="left"/>
    </xf>
    <xf numFmtId="3" fontId="8" fillId="0" borderId="3" xfId="0" applyNumberFormat="1" applyFont="1" applyBorder="1" applyAlignment="1">
      <alignment wrapText="1"/>
    </xf>
    <xf numFmtId="3" fontId="2" fillId="0" borderId="3" xfId="0" applyNumberFormat="1" applyFont="1" applyBorder="1"/>
    <xf numFmtId="4" fontId="12" fillId="0" borderId="3" xfId="0" applyNumberFormat="1" applyFont="1" applyBorder="1" applyAlignment="1">
      <alignment wrapText="1"/>
    </xf>
    <xf numFmtId="0" fontId="11" fillId="0" borderId="3" xfId="0" applyNumberFormat="1" applyFont="1" applyBorder="1" applyAlignment="1">
      <alignment horizontal="center"/>
    </xf>
    <xf numFmtId="0" fontId="11" fillId="0" borderId="3" xfId="0" applyNumberFormat="1" applyFont="1" applyBorder="1"/>
    <xf numFmtId="3" fontId="3" fillId="0" borderId="0" xfId="0" applyNumberFormat="1" applyFont="1"/>
    <xf numFmtId="0" fontId="12" fillId="0" borderId="3" xfId="0" applyNumberFormat="1" applyFont="1" applyBorder="1" applyAlignment="1">
      <alignment horizontal="center"/>
    </xf>
    <xf numFmtId="3" fontId="13" fillId="0" borderId="0" xfId="0" applyNumberFormat="1" applyFont="1"/>
    <xf numFmtId="3" fontId="12" fillId="0" borderId="3" xfId="0" applyNumberFormat="1" applyFont="1" applyBorder="1" applyAlignment="1">
      <alignment wrapText="1"/>
    </xf>
    <xf numFmtId="0" fontId="12" fillId="0" borderId="3" xfId="0" quotePrefix="1" applyNumberFormat="1" applyFont="1" applyBorder="1" applyAlignment="1">
      <alignment horizontal="left"/>
    </xf>
    <xf numFmtId="4" fontId="12" fillId="0" borderId="3" xfId="0" applyNumberFormat="1" applyFont="1" applyFill="1" applyBorder="1" applyAlignment="1">
      <alignment wrapText="1"/>
    </xf>
    <xf numFmtId="3" fontId="12" fillId="0" borderId="3" xfId="0" applyNumberFormat="1" applyFont="1" applyBorder="1"/>
    <xf numFmtId="3" fontId="8" fillId="0" borderId="7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Border="1"/>
    <xf numFmtId="4" fontId="14" fillId="0" borderId="3" xfId="0" applyNumberFormat="1" applyFont="1" applyBorder="1"/>
    <xf numFmtId="0" fontId="12" fillId="0" borderId="3" xfId="0" applyNumberFormat="1" applyFont="1" applyBorder="1" applyAlignment="1">
      <alignment shrinkToFit="1"/>
    </xf>
    <xf numFmtId="4" fontId="11" fillId="0" borderId="3" xfId="0" applyNumberFormat="1" applyFont="1" applyBorder="1"/>
    <xf numFmtId="3" fontId="2" fillId="0" borderId="0" xfId="0" applyNumberFormat="1" applyFont="1" applyBorder="1" applyAlignment="1">
      <alignment horizontal="center"/>
    </xf>
    <xf numFmtId="4" fontId="14" fillId="0" borderId="0" xfId="0" applyNumberFormat="1" applyFont="1" applyBorder="1"/>
    <xf numFmtId="3" fontId="1" fillId="0" borderId="0" xfId="0" applyNumberFormat="1" applyFont="1" applyAlignment="1">
      <alignment wrapText="1"/>
    </xf>
    <xf numFmtId="3" fontId="6" fillId="0" borderId="0" xfId="0" applyNumberFormat="1" applyFont="1" applyAlignment="1"/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Border="1"/>
    <xf numFmtId="3" fontId="10" fillId="0" borderId="3" xfId="0" applyNumberFormat="1" applyFont="1" applyBorder="1" applyAlignment="1">
      <alignment wrapText="1"/>
    </xf>
    <xf numFmtId="3" fontId="11" fillId="0" borderId="3" xfId="0" applyNumberFormat="1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textRotation="90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2" fillId="0" borderId="0" xfId="0" quotePrefix="1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 wrapText="1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SheetLayoutView="80" workbookViewId="0">
      <selection activeCell="C63" sqref="C63"/>
    </sheetView>
  </sheetViews>
  <sheetFormatPr defaultColWidth="9.109375" defaultRowHeight="15.6"/>
  <cols>
    <col min="1" max="1" width="5.21875" style="1" customWidth="1"/>
    <col min="2" max="2" width="19" style="2" customWidth="1"/>
    <col min="3" max="3" width="14.5546875" style="17" customWidth="1"/>
    <col min="4" max="4" width="13" style="13" customWidth="1"/>
    <col min="5" max="5" width="8.33203125" style="67" customWidth="1"/>
    <col min="6" max="6" width="8.77734375" style="13" customWidth="1"/>
    <col min="7" max="7" width="8.21875" style="3" customWidth="1"/>
    <col min="8" max="8" width="10" style="3" customWidth="1"/>
    <col min="9" max="9" width="8.88671875" style="3" customWidth="1"/>
    <col min="10" max="10" width="13.44140625" style="3" customWidth="1"/>
    <col min="11" max="11" width="15.44140625" style="3" customWidth="1"/>
    <col min="12" max="16384" width="9.109375" style="3"/>
  </cols>
  <sheetData>
    <row r="1" spans="1:11" ht="17.399999999999999">
      <c r="A1" s="12" t="s">
        <v>55</v>
      </c>
    </row>
    <row r="2" spans="1:11" ht="9" customHeight="1" thickBot="1"/>
    <row r="3" spans="1:11" ht="19.5" customHeight="1">
      <c r="A3" s="20" t="s">
        <v>0</v>
      </c>
      <c r="B3" s="21" t="s">
        <v>35</v>
      </c>
      <c r="C3" s="18"/>
    </row>
    <row r="4" spans="1:11" ht="11.25" customHeight="1">
      <c r="A4" s="82"/>
      <c r="B4" s="82"/>
      <c r="C4" s="83"/>
      <c r="D4" s="84"/>
      <c r="E4" s="68"/>
      <c r="F4" s="15"/>
      <c r="G4" s="4"/>
      <c r="H4" s="4"/>
      <c r="I4" s="4"/>
      <c r="J4" s="4"/>
      <c r="K4" s="4"/>
    </row>
    <row r="5" spans="1:11" s="10" customFormat="1" ht="32.25" customHeight="1">
      <c r="A5" s="24" t="s">
        <v>31</v>
      </c>
      <c r="B5" s="25"/>
      <c r="C5" s="26"/>
      <c r="D5" s="76" t="s">
        <v>30</v>
      </c>
      <c r="E5" s="77"/>
      <c r="F5" s="78"/>
      <c r="G5" s="79" t="s">
        <v>2</v>
      </c>
      <c r="H5" s="79" t="s">
        <v>3</v>
      </c>
      <c r="I5" s="79" t="s">
        <v>4</v>
      </c>
      <c r="J5" s="80" t="s">
        <v>41</v>
      </c>
      <c r="K5" s="59"/>
    </row>
    <row r="6" spans="1:11" s="11" customFormat="1" ht="60" customHeight="1">
      <c r="A6" s="27" t="s">
        <v>5</v>
      </c>
      <c r="B6" s="28" t="s">
        <v>6</v>
      </c>
      <c r="C6" s="29" t="s">
        <v>63</v>
      </c>
      <c r="D6" s="30" t="s">
        <v>32</v>
      </c>
      <c r="E6" s="69" t="s">
        <v>64</v>
      </c>
      <c r="F6" s="30" t="s">
        <v>1</v>
      </c>
      <c r="G6" s="79"/>
      <c r="H6" s="79"/>
      <c r="I6" s="79"/>
      <c r="J6" s="81"/>
      <c r="K6" s="60" t="s">
        <v>45</v>
      </c>
    </row>
    <row r="7" spans="1:11" ht="14.25" customHeight="1">
      <c r="A7" s="31"/>
      <c r="B7" s="31"/>
      <c r="C7" s="32">
        <f>SUM(D7+E7+F7+G7+H7+I7+J7+K7+C8)</f>
        <v>10432797.050000001</v>
      </c>
      <c r="D7" s="32">
        <f>SUM(D8+D19+D50+D54)</f>
        <v>862153.04999999993</v>
      </c>
      <c r="E7" s="70">
        <f t="shared" ref="E7:K7" si="0">SUM(E8+E19+E50+E54)</f>
        <v>62000</v>
      </c>
      <c r="F7" s="32">
        <f t="shared" si="0"/>
        <v>310410</v>
      </c>
      <c r="G7" s="32">
        <f t="shared" si="0"/>
        <v>12195</v>
      </c>
      <c r="H7" s="32">
        <f t="shared" si="0"/>
        <v>10890</v>
      </c>
      <c r="I7" s="70">
        <f t="shared" si="0"/>
        <v>0</v>
      </c>
      <c r="J7" s="32">
        <f t="shared" si="0"/>
        <v>71000</v>
      </c>
      <c r="K7" s="32">
        <f t="shared" si="0"/>
        <v>2000</v>
      </c>
    </row>
    <row r="8" spans="1:11" ht="14.25" customHeight="1">
      <c r="A8" s="31">
        <v>31</v>
      </c>
      <c r="B8" s="31"/>
      <c r="C8" s="32">
        <f>SUM(C9:C17)</f>
        <v>9102149</v>
      </c>
      <c r="D8" s="32">
        <f t="shared" ref="D8:K8" si="1">SUM(D9:D17)</f>
        <v>0</v>
      </c>
      <c r="E8" s="70">
        <f t="shared" si="1"/>
        <v>0</v>
      </c>
      <c r="F8" s="32">
        <f t="shared" si="1"/>
        <v>291250</v>
      </c>
      <c r="G8" s="32">
        <f t="shared" si="1"/>
        <v>0</v>
      </c>
      <c r="H8" s="32">
        <f t="shared" si="1"/>
        <v>0</v>
      </c>
      <c r="I8" s="70">
        <f t="shared" si="1"/>
        <v>0</v>
      </c>
      <c r="J8" s="32">
        <f t="shared" si="1"/>
        <v>0</v>
      </c>
      <c r="K8" s="32">
        <f t="shared" si="1"/>
        <v>0</v>
      </c>
    </row>
    <row r="9" spans="1:11" ht="14.25" customHeight="1">
      <c r="A9" s="31">
        <v>311</v>
      </c>
      <c r="B9" s="31" t="s">
        <v>51</v>
      </c>
      <c r="C9" s="32">
        <v>7526975</v>
      </c>
      <c r="D9" s="32"/>
      <c r="E9" s="70"/>
      <c r="F9" s="32"/>
      <c r="G9" s="32"/>
      <c r="H9" s="32"/>
      <c r="I9" s="32"/>
      <c r="J9" s="32"/>
      <c r="K9" s="32"/>
    </row>
    <row r="10" spans="1:11" ht="14.25" customHeight="1">
      <c r="A10" s="31"/>
      <c r="B10" s="31" t="s">
        <v>61</v>
      </c>
      <c r="C10" s="32"/>
      <c r="D10" s="32"/>
      <c r="E10" s="70"/>
      <c r="F10" s="32">
        <v>250000</v>
      </c>
      <c r="G10" s="32"/>
      <c r="H10" s="32"/>
      <c r="I10" s="32"/>
      <c r="J10" s="32"/>
      <c r="K10" s="32"/>
    </row>
    <row r="11" spans="1:11" ht="14.25" customHeight="1">
      <c r="A11" s="31">
        <v>311</v>
      </c>
      <c r="B11" s="31" t="s">
        <v>57</v>
      </c>
      <c r="C11" s="32">
        <v>61624</v>
      </c>
      <c r="D11" s="32"/>
      <c r="E11" s="70"/>
      <c r="F11" s="32"/>
      <c r="G11" s="32"/>
      <c r="H11" s="32"/>
      <c r="I11" s="32"/>
      <c r="J11" s="32"/>
      <c r="K11" s="32"/>
    </row>
    <row r="12" spans="1:11" ht="14.25" customHeight="1">
      <c r="A12" s="31">
        <v>311</v>
      </c>
      <c r="B12" s="31" t="s">
        <v>56</v>
      </c>
      <c r="C12" s="32">
        <v>150000</v>
      </c>
      <c r="D12" s="32"/>
      <c r="E12" s="70"/>
      <c r="F12" s="32"/>
      <c r="G12" s="32"/>
      <c r="H12" s="32"/>
      <c r="I12" s="32"/>
      <c r="J12" s="32"/>
      <c r="K12" s="32"/>
    </row>
    <row r="13" spans="1:11" ht="14.25" customHeight="1">
      <c r="A13" s="31">
        <v>311</v>
      </c>
      <c r="B13" s="31" t="s">
        <v>58</v>
      </c>
      <c r="C13" s="32">
        <v>50000</v>
      </c>
      <c r="D13" s="32"/>
      <c r="E13" s="70"/>
      <c r="F13" s="32"/>
      <c r="G13" s="32"/>
      <c r="H13" s="32"/>
      <c r="I13" s="32"/>
      <c r="J13" s="32"/>
      <c r="K13" s="32"/>
    </row>
    <row r="14" spans="1:11" ht="14.25" customHeight="1">
      <c r="A14" s="31"/>
      <c r="B14" s="31" t="s">
        <v>59</v>
      </c>
      <c r="C14" s="32">
        <v>25000</v>
      </c>
      <c r="D14" s="32"/>
      <c r="E14" s="70"/>
      <c r="F14" s="32"/>
      <c r="G14" s="32"/>
      <c r="H14" s="32"/>
      <c r="I14" s="32"/>
      <c r="J14" s="32"/>
      <c r="K14" s="32"/>
    </row>
    <row r="15" spans="1:11" ht="14.25" customHeight="1">
      <c r="A15" s="31">
        <v>311</v>
      </c>
      <c r="B15" s="31" t="s">
        <v>52</v>
      </c>
      <c r="C15" s="32">
        <v>25000</v>
      </c>
      <c r="D15" s="32"/>
      <c r="E15" s="70"/>
      <c r="F15" s="32"/>
      <c r="G15" s="32"/>
      <c r="H15" s="32"/>
      <c r="I15" s="32"/>
      <c r="J15" s="32"/>
      <c r="K15" s="32"/>
    </row>
    <row r="16" spans="1:11" ht="14.25" customHeight="1">
      <c r="A16" s="31">
        <v>311</v>
      </c>
      <c r="B16" s="31" t="s">
        <v>53</v>
      </c>
      <c r="C16" s="32">
        <v>1241950</v>
      </c>
      <c r="D16" s="32"/>
      <c r="E16" s="70"/>
      <c r="F16" s="32">
        <v>41250</v>
      </c>
      <c r="G16" s="32"/>
      <c r="H16" s="32"/>
      <c r="I16" s="32"/>
      <c r="J16" s="32"/>
      <c r="K16" s="32"/>
    </row>
    <row r="17" spans="1:11" ht="14.25" customHeight="1">
      <c r="A17" s="31">
        <v>311</v>
      </c>
      <c r="B17" s="31" t="s">
        <v>60</v>
      </c>
      <c r="C17" s="32">
        <v>21600</v>
      </c>
      <c r="D17" s="32"/>
      <c r="E17" s="70"/>
      <c r="F17" s="32"/>
      <c r="G17" s="32"/>
      <c r="H17" s="32"/>
      <c r="I17" s="32"/>
      <c r="J17" s="32"/>
      <c r="K17" s="32"/>
    </row>
    <row r="18" spans="1:11" ht="14.25" customHeight="1">
      <c r="A18" s="31"/>
      <c r="B18" s="31"/>
      <c r="C18" s="32"/>
      <c r="D18" s="32"/>
      <c r="E18" s="70"/>
      <c r="F18" s="32"/>
      <c r="G18" s="32"/>
      <c r="H18" s="32"/>
      <c r="I18" s="70"/>
      <c r="J18" s="32"/>
      <c r="K18" s="32"/>
    </row>
    <row r="19" spans="1:11" ht="14.25" customHeight="1">
      <c r="A19" s="31">
        <v>32</v>
      </c>
      <c r="B19" s="33" t="s">
        <v>7</v>
      </c>
      <c r="C19" s="32">
        <f>SUM(D19+E19+F19+G19+H19+I19+J19+K19)</f>
        <v>1021101.0499999999</v>
      </c>
      <c r="D19" s="32">
        <f>SUM(D20+D24+D32+D42+D44)</f>
        <v>862051.04999999993</v>
      </c>
      <c r="E19" s="70">
        <f t="shared" ref="E19:K19" si="2">SUM(E20+E24+E32+E42+E44)</f>
        <v>62000</v>
      </c>
      <c r="F19" s="32">
        <f t="shared" si="2"/>
        <v>13660</v>
      </c>
      <c r="G19" s="32">
        <f t="shared" si="2"/>
        <v>4195</v>
      </c>
      <c r="H19" s="32">
        <f t="shared" si="2"/>
        <v>10890</v>
      </c>
      <c r="I19" s="70">
        <f t="shared" si="2"/>
        <v>0</v>
      </c>
      <c r="J19" s="32">
        <f t="shared" si="2"/>
        <v>66305</v>
      </c>
      <c r="K19" s="32">
        <f t="shared" si="2"/>
        <v>2000</v>
      </c>
    </row>
    <row r="20" spans="1:11" ht="14.25" customHeight="1">
      <c r="A20" s="31">
        <v>321</v>
      </c>
      <c r="B20" s="33"/>
      <c r="C20" s="32">
        <f>SUM(D20+F20+G20+H20+I20+IP20+K20)</f>
        <v>253904.6</v>
      </c>
      <c r="D20" s="32">
        <f>SUM(D21:D23)</f>
        <v>248904.6</v>
      </c>
      <c r="E20" s="70">
        <f t="shared" ref="E20:K20" si="3">SUM(E21:E23)</f>
        <v>60000</v>
      </c>
      <c r="F20" s="32">
        <f t="shared" si="3"/>
        <v>0</v>
      </c>
      <c r="G20" s="32">
        <f t="shared" si="3"/>
        <v>0</v>
      </c>
      <c r="H20" s="32">
        <f t="shared" si="3"/>
        <v>5000</v>
      </c>
      <c r="I20" s="70">
        <f t="shared" si="3"/>
        <v>0</v>
      </c>
      <c r="J20" s="32">
        <f t="shared" si="3"/>
        <v>10000</v>
      </c>
      <c r="K20" s="32">
        <f t="shared" si="3"/>
        <v>0</v>
      </c>
    </row>
    <row r="21" spans="1:11" ht="14.25" customHeight="1">
      <c r="A21" s="34">
        <v>3211</v>
      </c>
      <c r="B21" s="35" t="s">
        <v>8</v>
      </c>
      <c r="C21" s="32">
        <f>SUM(D21+F21+G21+H21+I21+J21+K21)</f>
        <v>68600</v>
      </c>
      <c r="D21" s="36">
        <v>53600</v>
      </c>
      <c r="E21" s="71">
        <v>60000</v>
      </c>
      <c r="F21" s="37"/>
      <c r="G21" s="38"/>
      <c r="H21" s="38">
        <v>5000</v>
      </c>
      <c r="I21" s="38"/>
      <c r="J21" s="38">
        <v>10000</v>
      </c>
      <c r="K21" s="38"/>
    </row>
    <row r="22" spans="1:11" ht="14.25" customHeight="1">
      <c r="A22" s="34">
        <v>3212</v>
      </c>
      <c r="B22" s="35" t="s">
        <v>9</v>
      </c>
      <c r="C22" s="32">
        <f>SUM(D22+F22+G22)</f>
        <v>191076.7</v>
      </c>
      <c r="D22" s="36">
        <v>191076.7</v>
      </c>
      <c r="E22" s="71"/>
      <c r="F22" s="37"/>
      <c r="G22" s="38"/>
      <c r="H22" s="38"/>
      <c r="I22" s="38"/>
      <c r="J22" s="38"/>
      <c r="K22" s="38"/>
    </row>
    <row r="23" spans="1:11" ht="14.25" customHeight="1">
      <c r="A23" s="34">
        <v>3213</v>
      </c>
      <c r="B23" s="35" t="s">
        <v>10</v>
      </c>
      <c r="C23" s="32">
        <f>SUM(D23+F23+G23)</f>
        <v>4227.8999999999996</v>
      </c>
      <c r="D23" s="36">
        <v>4227.8999999999996</v>
      </c>
      <c r="E23" s="71"/>
      <c r="F23" s="37"/>
      <c r="G23" s="38"/>
      <c r="H23" s="38"/>
      <c r="I23" s="38"/>
      <c r="J23" s="38"/>
      <c r="K23" s="38"/>
    </row>
    <row r="24" spans="1:11" ht="14.25" customHeight="1">
      <c r="A24" s="34">
        <v>322</v>
      </c>
      <c r="B24" s="35"/>
      <c r="C24" s="39">
        <f>SUM(D24+F24+G24+H24+I24+J24+K24)</f>
        <v>257602.4</v>
      </c>
      <c r="D24" s="39">
        <f>SUM(D25:D31)</f>
        <v>257602.4</v>
      </c>
      <c r="E24" s="72">
        <f t="shared" ref="E24:K24" si="4">SUM(E25:E31)</f>
        <v>0</v>
      </c>
      <c r="F24" s="39">
        <f t="shared" si="4"/>
        <v>0</v>
      </c>
      <c r="G24" s="39">
        <f t="shared" si="4"/>
        <v>0</v>
      </c>
      <c r="H24" s="39">
        <f t="shared" si="4"/>
        <v>0</v>
      </c>
      <c r="I24" s="72">
        <f t="shared" si="4"/>
        <v>0</v>
      </c>
      <c r="J24" s="39">
        <f t="shared" si="4"/>
        <v>0</v>
      </c>
      <c r="K24" s="39">
        <f t="shared" si="4"/>
        <v>0</v>
      </c>
    </row>
    <row r="25" spans="1:11" ht="14.25" customHeight="1">
      <c r="A25" s="34">
        <v>3221</v>
      </c>
      <c r="B25" s="40" t="s">
        <v>11</v>
      </c>
      <c r="C25" s="32">
        <f t="shared" ref="C25:C31" si="5">SUM(D25+F25+G25)</f>
        <v>54146</v>
      </c>
      <c r="D25" s="36">
        <v>54146</v>
      </c>
      <c r="E25" s="71"/>
      <c r="F25" s="37"/>
      <c r="G25" s="38"/>
      <c r="H25" s="38"/>
      <c r="I25" s="38"/>
      <c r="J25" s="38"/>
      <c r="K25" s="38"/>
    </row>
    <row r="26" spans="1:11" ht="14.25" customHeight="1">
      <c r="A26" s="34">
        <v>3222</v>
      </c>
      <c r="B26" s="41" t="s">
        <v>36</v>
      </c>
      <c r="C26" s="32">
        <f t="shared" si="5"/>
        <v>60870.8</v>
      </c>
      <c r="D26" s="36">
        <v>60870.8</v>
      </c>
      <c r="E26" s="71"/>
      <c r="F26" s="37"/>
      <c r="G26" s="38"/>
      <c r="H26" s="38"/>
      <c r="I26" s="38"/>
      <c r="J26" s="38"/>
      <c r="K26" s="38"/>
    </row>
    <row r="27" spans="1:11" ht="14.25" customHeight="1">
      <c r="A27" s="34">
        <v>3223</v>
      </c>
      <c r="B27" s="41" t="s">
        <v>43</v>
      </c>
      <c r="C27" s="32">
        <f t="shared" si="5"/>
        <v>36000</v>
      </c>
      <c r="D27" s="36">
        <v>36000</v>
      </c>
      <c r="E27" s="71"/>
      <c r="F27" s="37"/>
      <c r="G27" s="38"/>
      <c r="H27" s="38"/>
      <c r="I27" s="38"/>
      <c r="J27" s="38"/>
      <c r="K27" s="38"/>
    </row>
    <row r="28" spans="1:11" ht="14.25" customHeight="1">
      <c r="A28" s="34">
        <v>3223</v>
      </c>
      <c r="B28" s="35" t="s">
        <v>44</v>
      </c>
      <c r="C28" s="32">
        <f t="shared" si="5"/>
        <v>60000</v>
      </c>
      <c r="D28" s="36">
        <v>60000</v>
      </c>
      <c r="E28" s="71"/>
      <c r="F28" s="37"/>
      <c r="G28" s="38"/>
      <c r="H28" s="38"/>
      <c r="I28" s="38"/>
      <c r="J28" s="38"/>
      <c r="K28" s="38"/>
    </row>
    <row r="29" spans="1:11" ht="14.25" customHeight="1">
      <c r="A29" s="34">
        <v>3224</v>
      </c>
      <c r="B29" s="40" t="s">
        <v>12</v>
      </c>
      <c r="C29" s="32">
        <f t="shared" si="5"/>
        <v>15000</v>
      </c>
      <c r="D29" s="36">
        <v>15000</v>
      </c>
      <c r="E29" s="71"/>
      <c r="F29" s="37"/>
      <c r="G29" s="38"/>
      <c r="H29" s="38"/>
      <c r="I29" s="38"/>
      <c r="J29" s="38"/>
      <c r="K29" s="38"/>
    </row>
    <row r="30" spans="1:11" ht="14.25" customHeight="1">
      <c r="A30" s="34">
        <v>3225</v>
      </c>
      <c r="B30" s="35" t="s">
        <v>13</v>
      </c>
      <c r="C30" s="32">
        <f t="shared" si="5"/>
        <v>27730</v>
      </c>
      <c r="D30" s="36">
        <v>27730</v>
      </c>
      <c r="E30" s="71"/>
      <c r="F30" s="37"/>
      <c r="G30" s="38"/>
      <c r="H30" s="38"/>
      <c r="I30" s="38"/>
      <c r="J30" s="38"/>
      <c r="K30" s="38"/>
    </row>
    <row r="31" spans="1:11" ht="14.25" customHeight="1">
      <c r="A31" s="34">
        <v>3227</v>
      </c>
      <c r="B31" s="35" t="s">
        <v>39</v>
      </c>
      <c r="C31" s="32">
        <f t="shared" si="5"/>
        <v>3855.6</v>
      </c>
      <c r="D31" s="36">
        <v>3855.6</v>
      </c>
      <c r="E31" s="71"/>
      <c r="F31" s="37"/>
      <c r="G31" s="38"/>
      <c r="H31" s="38"/>
      <c r="I31" s="38"/>
      <c r="J31" s="38"/>
      <c r="K31" s="38"/>
    </row>
    <row r="32" spans="1:11" ht="14.25" customHeight="1">
      <c r="A32" s="34">
        <v>323</v>
      </c>
      <c r="B32" s="35"/>
      <c r="C32" s="39">
        <f>SUM(D32+F32+G32+H32+I32+J32+K32)</f>
        <v>340975.72</v>
      </c>
      <c r="D32" s="39">
        <f>SUM(D33:D41)</f>
        <v>308655.71999999997</v>
      </c>
      <c r="E32" s="72">
        <f t="shared" ref="E32:K32" si="6">SUM(E33:E41)</f>
        <v>0</v>
      </c>
      <c r="F32" s="39">
        <f t="shared" si="6"/>
        <v>8860</v>
      </c>
      <c r="G32" s="39">
        <f t="shared" si="6"/>
        <v>0</v>
      </c>
      <c r="H32" s="39">
        <f t="shared" si="6"/>
        <v>5301</v>
      </c>
      <c r="I32" s="39">
        <f t="shared" si="6"/>
        <v>0</v>
      </c>
      <c r="J32" s="39">
        <f t="shared" si="6"/>
        <v>18159</v>
      </c>
      <c r="K32" s="39">
        <f t="shared" si="6"/>
        <v>0</v>
      </c>
    </row>
    <row r="33" spans="1:11" ht="14.25" customHeight="1">
      <c r="A33" s="34">
        <v>3231</v>
      </c>
      <c r="B33" s="35" t="s">
        <v>14</v>
      </c>
      <c r="C33" s="32">
        <f t="shared" ref="C33:C40" si="7">SUM(D33+F33+G33)</f>
        <v>49700</v>
      </c>
      <c r="D33" s="36">
        <v>49700</v>
      </c>
      <c r="E33" s="71"/>
      <c r="F33" s="37"/>
      <c r="G33" s="38"/>
      <c r="H33" s="38"/>
      <c r="I33" s="38"/>
      <c r="J33" s="38"/>
      <c r="K33" s="38"/>
    </row>
    <row r="34" spans="1:11" ht="14.25" customHeight="1">
      <c r="A34" s="34">
        <v>3232</v>
      </c>
      <c r="B34" s="35" t="s">
        <v>15</v>
      </c>
      <c r="C34" s="32">
        <f t="shared" si="7"/>
        <v>15000</v>
      </c>
      <c r="D34" s="36">
        <v>15000</v>
      </c>
      <c r="E34" s="71"/>
      <c r="F34" s="37"/>
      <c r="G34" s="38"/>
      <c r="H34" s="38"/>
      <c r="I34" s="38"/>
      <c r="J34" s="38"/>
      <c r="K34" s="38"/>
    </row>
    <row r="35" spans="1:11" ht="14.25" customHeight="1">
      <c r="A35" s="34">
        <v>3233</v>
      </c>
      <c r="B35" s="35" t="s">
        <v>16</v>
      </c>
      <c r="C35" s="32">
        <f>SUM(D35+F35+G35+J35)</f>
        <v>26694</v>
      </c>
      <c r="D35" s="36">
        <v>21032</v>
      </c>
      <c r="E35" s="71"/>
      <c r="F35" s="37"/>
      <c r="G35" s="38"/>
      <c r="H35" s="38"/>
      <c r="I35" s="38"/>
      <c r="J35" s="38">
        <v>5662</v>
      </c>
      <c r="K35" s="38"/>
    </row>
    <row r="36" spans="1:11" ht="14.25" customHeight="1">
      <c r="A36" s="34">
        <v>3234</v>
      </c>
      <c r="B36" s="35" t="s">
        <v>17</v>
      </c>
      <c r="C36" s="32">
        <f t="shared" si="7"/>
        <v>50438</v>
      </c>
      <c r="D36" s="36">
        <v>50438</v>
      </c>
      <c r="E36" s="71"/>
      <c r="F36" s="37"/>
      <c r="G36" s="38"/>
      <c r="H36" s="38"/>
      <c r="I36" s="38"/>
      <c r="J36" s="38"/>
      <c r="K36" s="38"/>
    </row>
    <row r="37" spans="1:11" ht="14.25" customHeight="1">
      <c r="A37" s="34">
        <v>3235</v>
      </c>
      <c r="B37" s="35" t="s">
        <v>18</v>
      </c>
      <c r="C37" s="32">
        <f t="shared" si="7"/>
        <v>71133</v>
      </c>
      <c r="D37" s="36">
        <v>71133</v>
      </c>
      <c r="E37" s="71"/>
      <c r="F37" s="37"/>
      <c r="G37" s="38"/>
      <c r="H37" s="38"/>
      <c r="I37" s="38"/>
      <c r="J37" s="38"/>
      <c r="K37" s="38"/>
    </row>
    <row r="38" spans="1:11" ht="14.25" customHeight="1">
      <c r="A38" s="34">
        <v>3236</v>
      </c>
      <c r="B38" s="40" t="s">
        <v>19</v>
      </c>
      <c r="C38" s="32">
        <f t="shared" si="7"/>
        <v>6000</v>
      </c>
      <c r="D38" s="36">
        <v>6000</v>
      </c>
      <c r="E38" s="71"/>
      <c r="F38" s="37"/>
      <c r="G38" s="38"/>
      <c r="H38" s="38"/>
      <c r="I38" s="38"/>
      <c r="J38" s="38"/>
      <c r="K38" s="38"/>
    </row>
    <row r="39" spans="1:11" ht="14.25" customHeight="1">
      <c r="A39" s="34">
        <v>3237</v>
      </c>
      <c r="B39" s="35" t="s">
        <v>20</v>
      </c>
      <c r="C39" s="32">
        <f>SUM(D39+F39+G39+H39+I39+J39+K39)</f>
        <v>56475</v>
      </c>
      <c r="D39" s="36">
        <v>35040</v>
      </c>
      <c r="E39" s="71"/>
      <c r="F39" s="37">
        <v>8860</v>
      </c>
      <c r="G39" s="38"/>
      <c r="H39" s="38">
        <v>5301</v>
      </c>
      <c r="I39" s="61"/>
      <c r="J39" s="38">
        <v>7274</v>
      </c>
      <c r="K39" s="38"/>
    </row>
    <row r="40" spans="1:11" ht="14.25" customHeight="1">
      <c r="A40" s="34">
        <v>3238</v>
      </c>
      <c r="B40" s="35" t="s">
        <v>21</v>
      </c>
      <c r="C40" s="32">
        <f t="shared" si="7"/>
        <v>45650</v>
      </c>
      <c r="D40" s="36">
        <v>45650</v>
      </c>
      <c r="E40" s="71"/>
      <c r="F40" s="37"/>
      <c r="G40" s="38"/>
      <c r="H40" s="38"/>
      <c r="I40" s="38"/>
      <c r="J40" s="38"/>
      <c r="K40" s="38"/>
    </row>
    <row r="41" spans="1:11" ht="14.25" customHeight="1">
      <c r="A41" s="34">
        <v>3239</v>
      </c>
      <c r="B41" s="35" t="s">
        <v>22</v>
      </c>
      <c r="C41" s="32">
        <f>SUM(D41+E41+F41+G41+H41+I41+J41)</f>
        <v>19885.72</v>
      </c>
      <c r="D41" s="36">
        <v>14662.72</v>
      </c>
      <c r="E41" s="71"/>
      <c r="F41" s="37"/>
      <c r="G41" s="38"/>
      <c r="H41" s="38"/>
      <c r="I41" s="38"/>
      <c r="J41" s="38">
        <v>5223</v>
      </c>
      <c r="K41" s="38"/>
    </row>
    <row r="42" spans="1:11" s="52" customFormat="1" ht="14.25" customHeight="1">
      <c r="A42" s="50">
        <v>324</v>
      </c>
      <c r="B42" s="51"/>
      <c r="C42" s="39">
        <f>SUM(D42+F42+G42+H42+I42+J42)</f>
        <v>0</v>
      </c>
      <c r="D42" s="39">
        <f>SUM(D43)</f>
        <v>0</v>
      </c>
      <c r="E42" s="72">
        <f t="shared" ref="E42:K42" si="8">SUM(E43)</f>
        <v>0</v>
      </c>
      <c r="F42" s="39">
        <f t="shared" si="8"/>
        <v>0</v>
      </c>
      <c r="G42" s="39">
        <f t="shared" si="8"/>
        <v>0</v>
      </c>
      <c r="H42" s="39">
        <f t="shared" si="8"/>
        <v>0</v>
      </c>
      <c r="I42" s="39">
        <f t="shared" si="8"/>
        <v>0</v>
      </c>
      <c r="J42" s="39">
        <f t="shared" si="8"/>
        <v>0</v>
      </c>
      <c r="K42" s="39">
        <f t="shared" si="8"/>
        <v>0</v>
      </c>
    </row>
    <row r="43" spans="1:11" s="54" customFormat="1" ht="14.25" customHeight="1">
      <c r="A43" s="53">
        <v>3241</v>
      </c>
      <c r="B43" s="63" t="s">
        <v>48</v>
      </c>
      <c r="C43" s="49">
        <f>SUM(D43+F43+G43+H43+I43+J43)</f>
        <v>0</v>
      </c>
      <c r="D43" s="49">
        <v>0</v>
      </c>
      <c r="E43" s="55"/>
      <c r="F43" s="49"/>
      <c r="G43" s="55"/>
      <c r="H43" s="55"/>
      <c r="I43" s="55"/>
      <c r="J43" s="49"/>
      <c r="K43" s="49"/>
    </row>
    <row r="44" spans="1:11" ht="14.25" customHeight="1">
      <c r="A44" s="34">
        <v>329</v>
      </c>
      <c r="B44" s="35"/>
      <c r="C44" s="39">
        <f>SUM(D44+F44+G44+H44+I44+J44+K44)</f>
        <v>96618.33</v>
      </c>
      <c r="D44" s="39">
        <f>SUM(D45:D49)</f>
        <v>46888.33</v>
      </c>
      <c r="E44" s="72">
        <f t="shared" ref="E44:K44" si="9">SUM(E45:E49)</f>
        <v>2000</v>
      </c>
      <c r="F44" s="39">
        <f t="shared" si="9"/>
        <v>4800</v>
      </c>
      <c r="G44" s="39">
        <f t="shared" si="9"/>
        <v>4195</v>
      </c>
      <c r="H44" s="39">
        <f t="shared" si="9"/>
        <v>589</v>
      </c>
      <c r="I44" s="39">
        <f t="shared" si="9"/>
        <v>0</v>
      </c>
      <c r="J44" s="39">
        <f t="shared" si="9"/>
        <v>38146</v>
      </c>
      <c r="K44" s="39">
        <f t="shared" si="9"/>
        <v>2000</v>
      </c>
    </row>
    <row r="45" spans="1:11" ht="14.25" customHeight="1">
      <c r="A45" s="34">
        <v>3291</v>
      </c>
      <c r="B45" s="35" t="s">
        <v>47</v>
      </c>
      <c r="C45" s="39"/>
      <c r="D45" s="39"/>
      <c r="E45" s="72"/>
      <c r="F45" s="39"/>
      <c r="G45" s="39"/>
      <c r="H45" s="39"/>
      <c r="I45" s="39"/>
      <c r="J45" s="39"/>
      <c r="K45" s="39"/>
    </row>
    <row r="46" spans="1:11" ht="14.25" customHeight="1">
      <c r="A46" s="34">
        <v>3292</v>
      </c>
      <c r="B46" s="35" t="s">
        <v>23</v>
      </c>
      <c r="C46" s="32">
        <f>SUM(D46+F46+G46)</f>
        <v>3471.92</v>
      </c>
      <c r="D46" s="36">
        <v>3471.92</v>
      </c>
      <c r="E46" s="71"/>
      <c r="F46" s="37"/>
      <c r="G46" s="38"/>
      <c r="H46" s="38"/>
      <c r="I46" s="38"/>
      <c r="J46" s="38"/>
      <c r="K46" s="38"/>
    </row>
    <row r="47" spans="1:11" ht="14.25" customHeight="1">
      <c r="A47" s="34">
        <v>3293</v>
      </c>
      <c r="B47" s="35" t="s">
        <v>24</v>
      </c>
      <c r="C47" s="32">
        <f>SUM(D47+F47+G47+H47+I47+J47+K47)</f>
        <v>36643.4</v>
      </c>
      <c r="D47" s="36">
        <v>27254.400000000001</v>
      </c>
      <c r="E47" s="71"/>
      <c r="F47" s="37">
        <v>4800</v>
      </c>
      <c r="G47" s="38"/>
      <c r="H47" s="38">
        <v>589</v>
      </c>
      <c r="I47" s="61"/>
      <c r="J47" s="38">
        <v>4000</v>
      </c>
      <c r="K47" s="38"/>
    </row>
    <row r="48" spans="1:11" ht="14.25" customHeight="1">
      <c r="A48" s="34">
        <v>3294</v>
      </c>
      <c r="B48" s="35" t="s">
        <v>25</v>
      </c>
      <c r="C48" s="64">
        <f>SUM(D48+F48+G48)</f>
        <v>250</v>
      </c>
      <c r="D48" s="36">
        <v>250</v>
      </c>
      <c r="E48" s="71"/>
      <c r="F48" s="37"/>
      <c r="G48" s="38"/>
      <c r="H48" s="38"/>
      <c r="I48" s="38"/>
      <c r="J48" s="38"/>
      <c r="K48" s="38"/>
    </row>
    <row r="49" spans="1:11" s="54" customFormat="1" ht="14.25" customHeight="1">
      <c r="A49" s="53">
        <v>3299</v>
      </c>
      <c r="B49" s="56" t="s">
        <v>26</v>
      </c>
      <c r="C49" s="64">
        <f>SUM(D49+E49+F49+G49+H49+I49+J49+K49)</f>
        <v>58253.01</v>
      </c>
      <c r="D49" s="49">
        <v>15912.01</v>
      </c>
      <c r="E49" s="55">
        <v>2000</v>
      </c>
      <c r="F49" s="57"/>
      <c r="G49" s="58">
        <v>4195</v>
      </c>
      <c r="H49" s="58"/>
      <c r="I49" s="58"/>
      <c r="J49" s="58">
        <v>34146</v>
      </c>
      <c r="K49" s="58">
        <v>2000</v>
      </c>
    </row>
    <row r="50" spans="1:11" ht="14.25" customHeight="1">
      <c r="A50" s="31">
        <v>34</v>
      </c>
      <c r="B50" s="33" t="s">
        <v>27</v>
      </c>
      <c r="C50" s="32">
        <f>SUM(D50+F50+G50)</f>
        <v>102</v>
      </c>
      <c r="D50" s="32">
        <f>SUM(D51:D51)</f>
        <v>102</v>
      </c>
      <c r="E50" s="70"/>
      <c r="F50" s="42">
        <f t="shared" ref="F50:J50" si="10">SUM(F51:F52)</f>
        <v>0</v>
      </c>
      <c r="G50" s="47">
        <f t="shared" si="10"/>
        <v>0</v>
      </c>
      <c r="H50" s="47">
        <f t="shared" si="10"/>
        <v>0</v>
      </c>
      <c r="I50" s="47">
        <f t="shared" si="10"/>
        <v>0</v>
      </c>
      <c r="J50" s="42">
        <f t="shared" si="10"/>
        <v>0</v>
      </c>
      <c r="K50" s="42"/>
    </row>
    <row r="51" spans="1:11" ht="14.25" customHeight="1">
      <c r="A51" s="34">
        <v>3433</v>
      </c>
      <c r="B51" s="35" t="s">
        <v>37</v>
      </c>
      <c r="C51" s="32">
        <v>0</v>
      </c>
      <c r="D51" s="36">
        <v>102</v>
      </c>
      <c r="E51" s="71"/>
      <c r="F51" s="36"/>
      <c r="G51" s="38"/>
      <c r="H51" s="38"/>
      <c r="I51" s="38"/>
      <c r="J51" s="38"/>
      <c r="K51" s="38"/>
    </row>
    <row r="52" spans="1:11" ht="14.25" customHeight="1">
      <c r="A52" s="34">
        <v>3433</v>
      </c>
      <c r="B52" s="35" t="s">
        <v>37</v>
      </c>
      <c r="C52" s="32">
        <f>SUM(D52+F52+G52)</f>
        <v>102</v>
      </c>
      <c r="D52" s="36">
        <v>102</v>
      </c>
      <c r="E52" s="71"/>
      <c r="F52" s="36"/>
      <c r="G52" s="38"/>
      <c r="H52" s="38"/>
      <c r="I52" s="38"/>
      <c r="J52" s="38"/>
      <c r="K52" s="38"/>
    </row>
    <row r="53" spans="1:11" ht="14.25" customHeight="1">
      <c r="A53" s="34"/>
      <c r="B53" s="43" t="s">
        <v>28</v>
      </c>
      <c r="C53" s="32">
        <f>SUM(D53+E53+F53+G53+H53+I53+J53+K53)</f>
        <v>1021203.0499999999</v>
      </c>
      <c r="D53" s="32">
        <f t="shared" ref="D53:K53" si="11">D50+D19</f>
        <v>862153.04999999993</v>
      </c>
      <c r="E53" s="70">
        <f t="shared" si="11"/>
        <v>62000</v>
      </c>
      <c r="F53" s="32">
        <f t="shared" si="11"/>
        <v>13660</v>
      </c>
      <c r="G53" s="32">
        <f t="shared" si="11"/>
        <v>4195</v>
      </c>
      <c r="H53" s="32">
        <f t="shared" si="11"/>
        <v>10890</v>
      </c>
      <c r="I53" s="32">
        <f t="shared" si="11"/>
        <v>0</v>
      </c>
      <c r="J53" s="32">
        <f t="shared" si="11"/>
        <v>66305</v>
      </c>
      <c r="K53" s="32">
        <f t="shared" si="11"/>
        <v>2000</v>
      </c>
    </row>
    <row r="54" spans="1:11" s="7" customFormat="1" ht="27" customHeight="1">
      <c r="A54" s="44">
        <v>42</v>
      </c>
      <c r="B54" s="45" t="s">
        <v>46</v>
      </c>
      <c r="C54" s="32">
        <f>SUM(D54+F54+G54+H54+I54+J54)</f>
        <v>18195</v>
      </c>
      <c r="D54" s="32">
        <f>SUM(D55:D58)</f>
        <v>0</v>
      </c>
      <c r="E54" s="70">
        <f t="shared" ref="E54:K54" si="12">SUM(E55:E58)</f>
        <v>0</v>
      </c>
      <c r="F54" s="32">
        <f t="shared" si="12"/>
        <v>5500</v>
      </c>
      <c r="G54" s="32">
        <f t="shared" si="12"/>
        <v>8000</v>
      </c>
      <c r="H54" s="32">
        <f t="shared" si="12"/>
        <v>0</v>
      </c>
      <c r="I54" s="32">
        <f t="shared" si="12"/>
        <v>0</v>
      </c>
      <c r="J54" s="32">
        <f t="shared" si="12"/>
        <v>4695</v>
      </c>
      <c r="K54" s="32">
        <f t="shared" si="12"/>
        <v>0</v>
      </c>
    </row>
    <row r="55" spans="1:11">
      <c r="A55" s="34">
        <v>4221</v>
      </c>
      <c r="B55" s="35" t="s">
        <v>54</v>
      </c>
      <c r="C55" s="32">
        <f>SUM(D55+F55+G55+H55+I55+J55+K55)</f>
        <v>8000</v>
      </c>
      <c r="D55" s="36">
        <v>0</v>
      </c>
      <c r="E55" s="71"/>
      <c r="F55" s="36"/>
      <c r="G55" s="61">
        <v>8000</v>
      </c>
      <c r="H55" s="38"/>
      <c r="I55" s="38"/>
      <c r="J55" s="38"/>
      <c r="K55" s="38"/>
    </row>
    <row r="56" spans="1:11">
      <c r="A56" s="34">
        <v>4241</v>
      </c>
      <c r="B56" s="35" t="s">
        <v>38</v>
      </c>
      <c r="C56" s="32">
        <f>SUM(D56+F56+G56+H56+I56+J56+K56)</f>
        <v>10195</v>
      </c>
      <c r="D56" s="36">
        <v>0</v>
      </c>
      <c r="E56" s="71"/>
      <c r="F56" s="36">
        <v>5500</v>
      </c>
      <c r="G56" s="38"/>
      <c r="H56" s="38"/>
      <c r="I56" s="38"/>
      <c r="J56" s="38">
        <v>4695</v>
      </c>
      <c r="K56" s="38"/>
    </row>
    <row r="57" spans="1:11">
      <c r="A57" s="34">
        <v>42641</v>
      </c>
      <c r="B57" s="35" t="s">
        <v>40</v>
      </c>
      <c r="C57" s="32">
        <f t="shared" ref="C57:C58" si="13">SUM(D57+F57+G57)</f>
        <v>0</v>
      </c>
      <c r="D57" s="36">
        <v>0</v>
      </c>
      <c r="E57" s="71"/>
      <c r="F57" s="36"/>
      <c r="G57" s="38"/>
      <c r="H57" s="38"/>
      <c r="I57" s="38"/>
      <c r="J57" s="38"/>
      <c r="K57" s="38"/>
    </row>
    <row r="58" spans="1:11">
      <c r="A58" s="34">
        <v>323</v>
      </c>
      <c r="B58" s="35" t="s">
        <v>42</v>
      </c>
      <c r="C58" s="32">
        <f t="shared" si="13"/>
        <v>0</v>
      </c>
      <c r="D58" s="36">
        <v>0</v>
      </c>
      <c r="E58" s="71"/>
      <c r="F58" s="36"/>
      <c r="G58" s="38"/>
      <c r="H58" s="38"/>
      <c r="I58" s="38"/>
      <c r="J58" s="38"/>
      <c r="K58" s="38"/>
    </row>
    <row r="59" spans="1:11">
      <c r="A59" s="34"/>
      <c r="B59" s="35"/>
      <c r="C59" s="32"/>
      <c r="D59" s="36"/>
      <c r="E59" s="71"/>
      <c r="F59" s="36"/>
      <c r="G59" s="38"/>
      <c r="H59" s="38"/>
      <c r="I59" s="38"/>
      <c r="J59" s="38"/>
      <c r="K59" s="38"/>
    </row>
    <row r="60" spans="1:11">
      <c r="A60" s="34"/>
      <c r="B60" s="46" t="s">
        <v>34</v>
      </c>
      <c r="C60" s="32">
        <f>SUM(D60+E60+F60+G60+H60+I60+J60+K60)</f>
        <v>1039398.0499999999</v>
      </c>
      <c r="D60" s="32">
        <f t="shared" ref="D60:K60" si="14">SUM(D53+D54)</f>
        <v>862153.04999999993</v>
      </c>
      <c r="E60" s="70">
        <f t="shared" si="14"/>
        <v>62000</v>
      </c>
      <c r="F60" s="32">
        <f t="shared" si="14"/>
        <v>19160</v>
      </c>
      <c r="G60" s="32">
        <f t="shared" si="14"/>
        <v>12195</v>
      </c>
      <c r="H60" s="32">
        <f t="shared" si="14"/>
        <v>10890</v>
      </c>
      <c r="I60" s="32">
        <f t="shared" si="14"/>
        <v>0</v>
      </c>
      <c r="J60" s="32">
        <f t="shared" si="14"/>
        <v>71000</v>
      </c>
      <c r="K60" s="32">
        <f t="shared" si="14"/>
        <v>2000</v>
      </c>
    </row>
    <row r="61" spans="1:11">
      <c r="A61" s="74"/>
      <c r="B61" s="75"/>
      <c r="C61" s="14"/>
      <c r="D61" s="62"/>
      <c r="E61" s="48"/>
      <c r="F61" s="14"/>
      <c r="G61" s="48"/>
      <c r="H61" s="48"/>
      <c r="I61" s="48"/>
      <c r="J61" s="14"/>
      <c r="K61" s="14"/>
    </row>
    <row r="62" spans="1:11">
      <c r="A62" s="65"/>
      <c r="B62" s="65"/>
      <c r="C62" s="15"/>
      <c r="D62" s="66"/>
      <c r="E62" s="5"/>
      <c r="F62" s="15"/>
      <c r="G62" s="5"/>
      <c r="H62" s="5"/>
      <c r="I62" s="5"/>
      <c r="J62" s="15"/>
      <c r="K62" s="15"/>
    </row>
    <row r="63" spans="1:11">
      <c r="A63" s="65"/>
      <c r="B63" s="65"/>
      <c r="C63" s="15"/>
      <c r="D63" s="66"/>
      <c r="E63" s="5"/>
      <c r="F63" s="15"/>
      <c r="G63" s="5"/>
      <c r="H63" s="5"/>
      <c r="I63" s="5"/>
      <c r="J63" s="15"/>
      <c r="K63" s="15"/>
    </row>
    <row r="64" spans="1:11" s="4" customFormat="1">
      <c r="A64" s="6"/>
      <c r="B64" s="22"/>
      <c r="C64" s="23"/>
      <c r="D64" s="16"/>
      <c r="E64" s="73"/>
      <c r="F64" s="16"/>
      <c r="J64" s="5" t="s">
        <v>29</v>
      </c>
      <c r="K64" s="5"/>
    </row>
    <row r="65" spans="1:10" s="4" customFormat="1">
      <c r="A65" s="6" t="s">
        <v>49</v>
      </c>
      <c r="B65" s="8"/>
      <c r="C65" s="19"/>
      <c r="D65" s="15" t="s">
        <v>65</v>
      </c>
      <c r="E65" s="5"/>
      <c r="F65" s="16"/>
      <c r="H65" s="5"/>
      <c r="I65" s="5" t="s">
        <v>33</v>
      </c>
      <c r="J65" s="4" t="s">
        <v>62</v>
      </c>
    </row>
    <row r="66" spans="1:10" s="4" customFormat="1">
      <c r="A66" s="6" t="s">
        <v>50</v>
      </c>
      <c r="B66" s="8"/>
      <c r="C66" s="19"/>
      <c r="D66" s="16"/>
      <c r="E66" s="73"/>
      <c r="F66" s="16"/>
    </row>
    <row r="67" spans="1:10" s="4" customFormat="1">
      <c r="A67" s="9"/>
      <c r="B67" s="8"/>
      <c r="C67" s="19"/>
      <c r="D67" s="16"/>
      <c r="E67" s="73"/>
      <c r="F67" s="16"/>
    </row>
    <row r="68" spans="1:10" s="4" customFormat="1">
      <c r="A68" s="9"/>
      <c r="B68" s="8"/>
      <c r="C68" s="19"/>
      <c r="D68" s="16"/>
      <c r="E68" s="73"/>
      <c r="F68" s="16"/>
    </row>
    <row r="69" spans="1:10" s="4" customFormat="1">
      <c r="A69" s="9"/>
      <c r="B69" s="8"/>
      <c r="C69" s="19"/>
      <c r="D69" s="16"/>
      <c r="E69" s="73"/>
      <c r="F69" s="16"/>
    </row>
    <row r="70" spans="1:10" s="4" customFormat="1">
      <c r="A70" s="9"/>
      <c r="B70" s="8"/>
      <c r="C70" s="19"/>
      <c r="D70" s="16"/>
      <c r="E70" s="73"/>
      <c r="F70" s="16"/>
    </row>
    <row r="71" spans="1:10" s="4" customFormat="1">
      <c r="A71" s="9"/>
      <c r="B71" s="8"/>
      <c r="C71" s="19"/>
      <c r="D71" s="16"/>
      <c r="E71" s="73"/>
      <c r="F71" s="16"/>
    </row>
    <row r="72" spans="1:10" s="4" customFormat="1">
      <c r="A72" s="9"/>
      <c r="B72" s="8"/>
      <c r="C72" s="19"/>
      <c r="D72" s="16"/>
      <c r="E72" s="73"/>
      <c r="F72" s="16"/>
    </row>
    <row r="73" spans="1:10" s="4" customFormat="1">
      <c r="A73" s="9"/>
      <c r="B73" s="8"/>
      <c r="C73" s="19"/>
      <c r="D73" s="16"/>
      <c r="E73" s="73"/>
      <c r="F73" s="16"/>
    </row>
    <row r="74" spans="1:10" s="4" customFormat="1">
      <c r="A74" s="9"/>
      <c r="B74" s="8"/>
      <c r="C74" s="19"/>
      <c r="D74" s="16"/>
      <c r="E74" s="73"/>
      <c r="F74" s="16"/>
    </row>
    <row r="75" spans="1:10" s="4" customFormat="1">
      <c r="A75" s="9"/>
      <c r="B75" s="8"/>
      <c r="C75" s="19"/>
      <c r="D75" s="16"/>
      <c r="E75" s="73"/>
      <c r="F75" s="16"/>
    </row>
    <row r="76" spans="1:10" s="4" customFormat="1">
      <c r="A76" s="9"/>
      <c r="B76" s="8"/>
      <c r="C76" s="19"/>
      <c r="D76" s="16"/>
      <c r="E76" s="73"/>
      <c r="F76" s="16"/>
    </row>
    <row r="77" spans="1:10" s="4" customFormat="1">
      <c r="A77" s="9"/>
      <c r="B77" s="8"/>
      <c r="C77" s="19"/>
      <c r="D77" s="16"/>
      <c r="E77" s="73"/>
      <c r="F77" s="16"/>
    </row>
    <row r="78" spans="1:10" s="4" customFormat="1">
      <c r="A78" s="9"/>
      <c r="B78" s="8"/>
      <c r="C78" s="19"/>
      <c r="D78" s="16"/>
      <c r="E78" s="73"/>
      <c r="F78" s="16"/>
    </row>
    <row r="79" spans="1:10" s="4" customFormat="1">
      <c r="A79" s="9"/>
      <c r="B79" s="8"/>
      <c r="C79" s="19"/>
      <c r="D79" s="16"/>
      <c r="E79" s="73"/>
      <c r="F79" s="16"/>
    </row>
    <row r="80" spans="1:10" s="4" customFormat="1">
      <c r="A80" s="9"/>
      <c r="B80" s="8"/>
      <c r="C80" s="19"/>
      <c r="D80" s="16"/>
      <c r="E80" s="73"/>
      <c r="F80" s="16"/>
    </row>
    <row r="81" spans="1:6" s="4" customFormat="1">
      <c r="A81" s="9"/>
      <c r="B81" s="8"/>
      <c r="C81" s="19"/>
      <c r="D81" s="16"/>
      <c r="E81" s="73"/>
      <c r="F81" s="16"/>
    </row>
    <row r="82" spans="1:6" s="4" customFormat="1">
      <c r="A82" s="9"/>
      <c r="B82" s="8"/>
      <c r="C82" s="19"/>
      <c r="D82" s="16"/>
      <c r="E82" s="73"/>
      <c r="F82" s="16"/>
    </row>
    <row r="83" spans="1:6" s="4" customFormat="1">
      <c r="A83" s="9"/>
      <c r="B83" s="8"/>
      <c r="C83" s="19"/>
      <c r="D83" s="16"/>
      <c r="E83" s="73"/>
      <c r="F83" s="16"/>
    </row>
    <row r="84" spans="1:6" s="4" customFormat="1">
      <c r="A84" s="9"/>
      <c r="B84" s="8"/>
      <c r="C84" s="19"/>
      <c r="D84" s="16"/>
      <c r="E84" s="73"/>
      <c r="F84" s="16"/>
    </row>
    <row r="85" spans="1:6" s="4" customFormat="1">
      <c r="A85" s="9"/>
      <c r="B85" s="8"/>
      <c r="C85" s="19"/>
      <c r="D85" s="16"/>
      <c r="E85" s="73"/>
      <c r="F85" s="16"/>
    </row>
    <row r="86" spans="1:6" s="4" customFormat="1">
      <c r="A86" s="9"/>
      <c r="B86" s="8"/>
      <c r="C86" s="19"/>
      <c r="D86" s="16"/>
      <c r="E86" s="73"/>
      <c r="F86" s="16"/>
    </row>
    <row r="87" spans="1:6" s="4" customFormat="1">
      <c r="A87" s="9"/>
      <c r="B87" s="8"/>
      <c r="C87" s="19"/>
      <c r="D87" s="16"/>
      <c r="E87" s="73"/>
      <c r="F87" s="16"/>
    </row>
    <row r="88" spans="1:6" s="4" customFormat="1">
      <c r="A88" s="9"/>
      <c r="B88" s="8"/>
      <c r="C88" s="19"/>
      <c r="D88" s="16"/>
      <c r="E88" s="73"/>
      <c r="F88" s="16"/>
    </row>
    <row r="89" spans="1:6" s="4" customFormat="1">
      <c r="A89" s="9"/>
      <c r="B89" s="8"/>
      <c r="C89" s="19"/>
      <c r="D89" s="16"/>
      <c r="E89" s="73"/>
      <c r="F89" s="16"/>
    </row>
    <row r="90" spans="1:6" s="4" customFormat="1">
      <c r="A90" s="9"/>
      <c r="B90" s="8"/>
      <c r="C90" s="19"/>
      <c r="D90" s="16"/>
      <c r="E90" s="73"/>
      <c r="F90" s="16"/>
    </row>
    <row r="91" spans="1:6" s="4" customFormat="1">
      <c r="A91" s="9"/>
      <c r="B91" s="8"/>
      <c r="C91" s="19"/>
      <c r="D91" s="16"/>
      <c r="E91" s="73"/>
      <c r="F91" s="16"/>
    </row>
    <row r="92" spans="1:6" s="4" customFormat="1">
      <c r="A92" s="9"/>
      <c r="B92" s="8"/>
      <c r="C92" s="19"/>
      <c r="D92" s="16"/>
      <c r="E92" s="73"/>
      <c r="F92" s="16"/>
    </row>
    <row r="93" spans="1:6" s="4" customFormat="1">
      <c r="A93" s="9"/>
      <c r="B93" s="8"/>
      <c r="C93" s="19"/>
      <c r="D93" s="16"/>
      <c r="E93" s="73"/>
      <c r="F93" s="16"/>
    </row>
    <row r="94" spans="1:6" s="4" customFormat="1">
      <c r="A94" s="9"/>
      <c r="B94" s="8"/>
      <c r="C94" s="19"/>
      <c r="D94" s="16"/>
      <c r="E94" s="73"/>
      <c r="F94" s="16"/>
    </row>
    <row r="95" spans="1:6" s="4" customFormat="1">
      <c r="A95" s="9"/>
      <c r="B95" s="8"/>
      <c r="C95" s="19"/>
      <c r="D95" s="16"/>
      <c r="E95" s="73"/>
      <c r="F95" s="16"/>
    </row>
    <row r="96" spans="1:6" s="4" customFormat="1">
      <c r="A96" s="9"/>
      <c r="B96" s="8"/>
      <c r="C96" s="19"/>
      <c r="D96" s="16"/>
      <c r="E96" s="73"/>
      <c r="F96" s="16"/>
    </row>
    <row r="97" spans="1:6" s="4" customFormat="1">
      <c r="A97" s="9"/>
      <c r="B97" s="8"/>
      <c r="C97" s="19"/>
      <c r="D97" s="16"/>
      <c r="E97" s="73"/>
      <c r="F97" s="16"/>
    </row>
    <row r="98" spans="1:6" s="4" customFormat="1">
      <c r="A98" s="9"/>
      <c r="B98" s="8"/>
      <c r="C98" s="19"/>
      <c r="D98" s="16"/>
      <c r="E98" s="73"/>
      <c r="F98" s="16"/>
    </row>
    <row r="99" spans="1:6" s="4" customFormat="1">
      <c r="A99" s="9"/>
      <c r="B99" s="8"/>
      <c r="C99" s="19"/>
      <c r="D99" s="16"/>
      <c r="E99" s="73"/>
      <c r="F99" s="16"/>
    </row>
    <row r="100" spans="1:6" s="4" customFormat="1">
      <c r="A100" s="9"/>
      <c r="B100" s="8"/>
      <c r="C100" s="19"/>
      <c r="D100" s="16"/>
      <c r="E100" s="73"/>
      <c r="F100" s="16"/>
    </row>
    <row r="101" spans="1:6" s="4" customFormat="1">
      <c r="A101" s="9"/>
      <c r="B101" s="8"/>
      <c r="C101" s="19"/>
      <c r="D101" s="16"/>
      <c r="E101" s="73"/>
      <c r="F101" s="16"/>
    </row>
    <row r="102" spans="1:6" s="4" customFormat="1">
      <c r="A102" s="9"/>
      <c r="B102" s="8"/>
      <c r="C102" s="19"/>
      <c r="D102" s="16"/>
      <c r="E102" s="73"/>
      <c r="F102" s="16"/>
    </row>
    <row r="103" spans="1:6" s="4" customFormat="1">
      <c r="A103" s="9"/>
      <c r="B103" s="8"/>
      <c r="C103" s="19"/>
      <c r="D103" s="16"/>
      <c r="E103" s="73"/>
      <c r="F103" s="16"/>
    </row>
    <row r="104" spans="1:6" s="4" customFormat="1">
      <c r="A104" s="9"/>
      <c r="B104" s="8"/>
      <c r="C104" s="19"/>
      <c r="D104" s="16"/>
      <c r="E104" s="73"/>
      <c r="F104" s="16"/>
    </row>
    <row r="105" spans="1:6" s="4" customFormat="1">
      <c r="A105" s="9"/>
      <c r="B105" s="8"/>
      <c r="C105" s="19"/>
      <c r="D105" s="16"/>
      <c r="E105" s="73"/>
      <c r="F105" s="16"/>
    </row>
    <row r="106" spans="1:6" s="4" customFormat="1">
      <c r="A106" s="9"/>
      <c r="B106" s="8"/>
      <c r="C106" s="19"/>
      <c r="D106" s="16"/>
      <c r="E106" s="73"/>
      <c r="F106" s="16"/>
    </row>
    <row r="107" spans="1:6" s="4" customFormat="1">
      <c r="A107" s="9"/>
      <c r="B107" s="8"/>
      <c r="C107" s="19"/>
      <c r="D107" s="16"/>
      <c r="E107" s="73"/>
      <c r="F107" s="16"/>
    </row>
    <row r="108" spans="1:6" s="4" customFormat="1">
      <c r="A108" s="9"/>
      <c r="B108" s="8"/>
      <c r="C108" s="19"/>
      <c r="D108" s="16"/>
      <c r="E108" s="73"/>
      <c r="F108" s="16"/>
    </row>
    <row r="109" spans="1:6" s="4" customFormat="1">
      <c r="A109" s="9"/>
      <c r="B109" s="8"/>
      <c r="C109" s="19"/>
      <c r="D109" s="16"/>
      <c r="E109" s="73"/>
      <c r="F109" s="16"/>
    </row>
    <row r="110" spans="1:6" s="4" customFormat="1">
      <c r="A110" s="9"/>
      <c r="B110" s="8"/>
      <c r="C110" s="19"/>
      <c r="D110" s="16"/>
      <c r="E110" s="73"/>
      <c r="F110" s="16"/>
    </row>
    <row r="111" spans="1:6" s="4" customFormat="1">
      <c r="A111" s="9"/>
      <c r="B111" s="8"/>
      <c r="C111" s="19"/>
      <c r="D111" s="16"/>
      <c r="E111" s="73"/>
      <c r="F111" s="16"/>
    </row>
    <row r="112" spans="1:6" s="4" customFormat="1">
      <c r="A112" s="9"/>
      <c r="B112" s="8"/>
      <c r="C112" s="19"/>
      <c r="D112" s="16"/>
      <c r="E112" s="73"/>
      <c r="F112" s="16"/>
    </row>
    <row r="113" spans="1:6" s="4" customFormat="1">
      <c r="A113" s="9"/>
      <c r="B113" s="8"/>
      <c r="C113" s="19"/>
      <c r="D113" s="16"/>
      <c r="E113" s="73"/>
      <c r="F113" s="16"/>
    </row>
    <row r="114" spans="1:6" s="4" customFormat="1">
      <c r="A114" s="9"/>
      <c r="B114" s="8"/>
      <c r="C114" s="19"/>
      <c r="D114" s="16"/>
      <c r="E114" s="73"/>
      <c r="F114" s="16"/>
    </row>
    <row r="115" spans="1:6" s="4" customFormat="1">
      <c r="A115" s="9"/>
      <c r="B115" s="8"/>
      <c r="C115" s="19"/>
      <c r="D115" s="16"/>
      <c r="E115" s="73"/>
      <c r="F115" s="16"/>
    </row>
    <row r="116" spans="1:6" s="4" customFormat="1">
      <c r="A116" s="9"/>
      <c r="B116" s="8"/>
      <c r="C116" s="19"/>
      <c r="D116" s="16"/>
      <c r="E116" s="73"/>
      <c r="F116" s="16"/>
    </row>
    <row r="117" spans="1:6" s="4" customFormat="1">
      <c r="A117" s="9"/>
      <c r="B117" s="8"/>
      <c r="C117" s="19"/>
      <c r="D117" s="16"/>
      <c r="E117" s="73"/>
      <c r="F117" s="16"/>
    </row>
    <row r="118" spans="1:6" s="4" customFormat="1">
      <c r="A118" s="9"/>
      <c r="B118" s="8"/>
      <c r="C118" s="19"/>
      <c r="D118" s="16"/>
      <c r="E118" s="73"/>
      <c r="F118" s="16"/>
    </row>
    <row r="119" spans="1:6" s="4" customFormat="1">
      <c r="A119" s="9"/>
      <c r="B119" s="8"/>
      <c r="C119" s="19"/>
      <c r="D119" s="16"/>
      <c r="E119" s="73"/>
      <c r="F119" s="16"/>
    </row>
    <row r="120" spans="1:6" s="4" customFormat="1">
      <c r="A120" s="9"/>
      <c r="B120" s="8"/>
      <c r="C120" s="19"/>
      <c r="D120" s="16"/>
      <c r="E120" s="73"/>
      <c r="F120" s="16"/>
    </row>
    <row r="121" spans="1:6" s="4" customFormat="1">
      <c r="A121" s="9"/>
      <c r="B121" s="8"/>
      <c r="C121" s="19"/>
      <c r="D121" s="16"/>
      <c r="E121" s="73"/>
      <c r="F121" s="16"/>
    </row>
    <row r="122" spans="1:6" s="4" customFormat="1">
      <c r="A122" s="9"/>
      <c r="B122" s="8"/>
      <c r="C122" s="19"/>
      <c r="D122" s="16"/>
      <c r="E122" s="73"/>
      <c r="F122" s="16"/>
    </row>
    <row r="123" spans="1:6" s="4" customFormat="1">
      <c r="A123" s="9"/>
      <c r="B123" s="8"/>
      <c r="C123" s="19"/>
      <c r="D123" s="16"/>
      <c r="E123" s="73"/>
      <c r="F123" s="16"/>
    </row>
    <row r="124" spans="1:6" s="4" customFormat="1">
      <c r="A124" s="9"/>
      <c r="B124" s="8"/>
      <c r="C124" s="19"/>
      <c r="D124" s="16"/>
      <c r="E124" s="73"/>
      <c r="F124" s="16"/>
    </row>
    <row r="125" spans="1:6" s="4" customFormat="1">
      <c r="A125" s="9"/>
      <c r="B125" s="8"/>
      <c r="C125" s="19"/>
      <c r="D125" s="16"/>
      <c r="E125" s="73"/>
      <c r="F125" s="16"/>
    </row>
    <row r="126" spans="1:6" s="4" customFormat="1">
      <c r="A126" s="9"/>
      <c r="B126" s="8"/>
      <c r="C126" s="19"/>
      <c r="D126" s="16"/>
      <c r="E126" s="73"/>
      <c r="F126" s="16"/>
    </row>
    <row r="127" spans="1:6" s="4" customFormat="1">
      <c r="A127" s="9"/>
      <c r="B127" s="8"/>
      <c r="C127" s="19"/>
      <c r="D127" s="16"/>
      <c r="E127" s="73"/>
      <c r="F127" s="16"/>
    </row>
    <row r="128" spans="1:6" s="4" customFormat="1">
      <c r="A128" s="9"/>
      <c r="B128" s="8"/>
      <c r="C128" s="19"/>
      <c r="D128" s="16"/>
      <c r="E128" s="73"/>
      <c r="F128" s="16"/>
    </row>
    <row r="129" spans="1:6" s="4" customFormat="1">
      <c r="A129" s="9"/>
      <c r="B129" s="8"/>
      <c r="C129" s="19"/>
      <c r="D129" s="16"/>
      <c r="E129" s="73"/>
      <c r="F129" s="16"/>
    </row>
    <row r="130" spans="1:6" s="4" customFormat="1">
      <c r="A130" s="9"/>
      <c r="B130" s="8"/>
      <c r="C130" s="19"/>
      <c r="D130" s="16"/>
      <c r="E130" s="73"/>
      <c r="F130" s="16"/>
    </row>
    <row r="131" spans="1:6" s="4" customFormat="1">
      <c r="A131" s="9"/>
      <c r="B131" s="8"/>
      <c r="C131" s="19"/>
      <c r="D131" s="16"/>
      <c r="E131" s="73"/>
      <c r="F131" s="16"/>
    </row>
    <row r="132" spans="1:6" s="4" customFormat="1">
      <c r="A132" s="9"/>
      <c r="B132" s="8"/>
      <c r="C132" s="19"/>
      <c r="D132" s="16"/>
      <c r="E132" s="73"/>
      <c r="F132" s="16"/>
    </row>
    <row r="133" spans="1:6" s="4" customFormat="1">
      <c r="A133" s="9"/>
      <c r="B133" s="8"/>
      <c r="C133" s="19"/>
      <c r="D133" s="16"/>
      <c r="E133" s="73"/>
      <c r="F133" s="16"/>
    </row>
    <row r="134" spans="1:6" s="4" customFormat="1">
      <c r="A134" s="9"/>
      <c r="B134" s="8"/>
      <c r="C134" s="19"/>
      <c r="D134" s="16"/>
      <c r="E134" s="73"/>
      <c r="F134" s="16"/>
    </row>
    <row r="135" spans="1:6" s="4" customFormat="1">
      <c r="A135" s="9"/>
      <c r="B135" s="8"/>
      <c r="C135" s="19"/>
      <c r="D135" s="16"/>
      <c r="E135" s="73"/>
      <c r="F135" s="16"/>
    </row>
    <row r="136" spans="1:6" s="4" customFormat="1">
      <c r="A136" s="9"/>
      <c r="B136" s="8"/>
      <c r="C136" s="19"/>
      <c r="D136" s="16"/>
      <c r="E136" s="73"/>
      <c r="F136" s="16"/>
    </row>
    <row r="137" spans="1:6" s="4" customFormat="1">
      <c r="A137" s="9"/>
      <c r="B137" s="8"/>
      <c r="C137" s="19"/>
      <c r="D137" s="16"/>
      <c r="E137" s="73"/>
      <c r="F137" s="16"/>
    </row>
    <row r="138" spans="1:6" s="4" customFormat="1">
      <c r="A138" s="9"/>
      <c r="B138" s="8"/>
      <c r="C138" s="19"/>
      <c r="D138" s="16"/>
      <c r="E138" s="73"/>
      <c r="F138" s="16"/>
    </row>
    <row r="139" spans="1:6" s="4" customFormat="1">
      <c r="A139" s="9"/>
      <c r="B139" s="8"/>
      <c r="C139" s="19"/>
      <c r="D139" s="16"/>
      <c r="E139" s="73"/>
      <c r="F139" s="16"/>
    </row>
    <row r="140" spans="1:6" s="4" customFormat="1">
      <c r="A140" s="9"/>
      <c r="B140" s="8"/>
      <c r="C140" s="19"/>
      <c r="D140" s="16"/>
      <c r="E140" s="73"/>
      <c r="F140" s="16"/>
    </row>
    <row r="141" spans="1:6" s="4" customFormat="1">
      <c r="A141" s="9"/>
      <c r="B141" s="8"/>
      <c r="C141" s="19"/>
      <c r="D141" s="16"/>
      <c r="E141" s="73"/>
      <c r="F141" s="16"/>
    </row>
    <row r="142" spans="1:6" s="4" customFormat="1">
      <c r="A142" s="9"/>
      <c r="B142" s="8"/>
      <c r="C142" s="19"/>
      <c r="D142" s="16"/>
      <c r="E142" s="73"/>
      <c r="F142" s="16"/>
    </row>
    <row r="143" spans="1:6" s="4" customFormat="1">
      <c r="A143" s="9"/>
      <c r="B143" s="8"/>
      <c r="C143" s="19"/>
      <c r="D143" s="16"/>
      <c r="E143" s="73"/>
      <c r="F143" s="16"/>
    </row>
    <row r="144" spans="1:6" s="4" customFormat="1">
      <c r="A144" s="9"/>
      <c r="B144" s="8"/>
      <c r="C144" s="19"/>
      <c r="D144" s="16"/>
      <c r="E144" s="73"/>
      <c r="F144" s="16"/>
    </row>
    <row r="145" spans="1:6" s="4" customFormat="1">
      <c r="A145" s="9"/>
      <c r="B145" s="8"/>
      <c r="C145" s="19"/>
      <c r="D145" s="16"/>
      <c r="E145" s="73"/>
      <c r="F145" s="16"/>
    </row>
    <row r="146" spans="1:6" s="4" customFormat="1">
      <c r="A146" s="9"/>
      <c r="B146" s="8"/>
      <c r="C146" s="19"/>
      <c r="D146" s="16"/>
      <c r="E146" s="73"/>
      <c r="F146" s="16"/>
    </row>
    <row r="147" spans="1:6" s="4" customFormat="1">
      <c r="A147" s="9"/>
      <c r="B147" s="8"/>
      <c r="C147" s="19"/>
      <c r="D147" s="16"/>
      <c r="E147" s="73"/>
      <c r="F147" s="16"/>
    </row>
    <row r="148" spans="1:6" s="4" customFormat="1">
      <c r="A148" s="9"/>
      <c r="B148" s="8"/>
      <c r="C148" s="19"/>
      <c r="D148" s="16"/>
      <c r="E148" s="73"/>
      <c r="F148" s="16"/>
    </row>
    <row r="149" spans="1:6" s="4" customFormat="1">
      <c r="A149" s="9"/>
      <c r="B149" s="8"/>
      <c r="C149" s="19"/>
      <c r="D149" s="16"/>
      <c r="E149" s="73"/>
      <c r="F149" s="16"/>
    </row>
    <row r="150" spans="1:6" s="4" customFormat="1">
      <c r="A150" s="9"/>
      <c r="B150" s="8"/>
      <c r="C150" s="19"/>
      <c r="D150" s="16"/>
      <c r="E150" s="73"/>
      <c r="F150" s="16"/>
    </row>
    <row r="151" spans="1:6" s="4" customFormat="1">
      <c r="A151" s="9"/>
      <c r="B151" s="8"/>
      <c r="C151" s="19"/>
      <c r="D151" s="16"/>
      <c r="E151" s="73"/>
      <c r="F151" s="16"/>
    </row>
    <row r="152" spans="1:6" s="4" customFormat="1">
      <c r="A152" s="9"/>
      <c r="B152" s="8"/>
      <c r="C152" s="19"/>
      <c r="D152" s="16"/>
      <c r="E152" s="73"/>
      <c r="F152" s="16"/>
    </row>
    <row r="153" spans="1:6" s="4" customFormat="1">
      <c r="A153" s="9"/>
      <c r="B153" s="8"/>
      <c r="C153" s="19"/>
      <c r="D153" s="16"/>
      <c r="E153" s="73"/>
      <c r="F153" s="16"/>
    </row>
    <row r="154" spans="1:6" s="4" customFormat="1">
      <c r="A154" s="9"/>
      <c r="B154" s="8"/>
      <c r="C154" s="19"/>
      <c r="D154" s="16"/>
      <c r="E154" s="73"/>
      <c r="F154" s="16"/>
    </row>
    <row r="155" spans="1:6" s="4" customFormat="1">
      <c r="A155" s="9"/>
      <c r="B155" s="8"/>
      <c r="C155" s="19"/>
      <c r="D155" s="16"/>
      <c r="E155" s="73"/>
      <c r="F155" s="16"/>
    </row>
    <row r="156" spans="1:6" s="4" customFormat="1">
      <c r="A156" s="9"/>
      <c r="B156" s="8"/>
      <c r="C156" s="19"/>
      <c r="D156" s="16"/>
      <c r="E156" s="73"/>
      <c r="F156" s="16"/>
    </row>
    <row r="157" spans="1:6" s="4" customFormat="1">
      <c r="A157" s="9"/>
      <c r="B157" s="8"/>
      <c r="C157" s="19"/>
      <c r="D157" s="16"/>
      <c r="E157" s="73"/>
      <c r="F157" s="16"/>
    </row>
    <row r="158" spans="1:6" s="4" customFormat="1">
      <c r="A158" s="9"/>
      <c r="B158" s="8"/>
      <c r="C158" s="19"/>
      <c r="D158" s="16"/>
      <c r="E158" s="73"/>
      <c r="F158" s="16"/>
    </row>
    <row r="159" spans="1:6" s="4" customFormat="1">
      <c r="A159" s="9"/>
      <c r="B159" s="8"/>
      <c r="C159" s="19"/>
      <c r="D159" s="16"/>
      <c r="E159" s="73"/>
      <c r="F159" s="16"/>
    </row>
    <row r="160" spans="1:6" s="4" customFormat="1">
      <c r="A160" s="9"/>
      <c r="B160" s="8"/>
      <c r="C160" s="19"/>
      <c r="D160" s="16"/>
      <c r="E160" s="73"/>
      <c r="F160" s="16"/>
    </row>
    <row r="161" spans="1:6" s="4" customFormat="1">
      <c r="A161" s="9"/>
      <c r="B161" s="8"/>
      <c r="C161" s="19"/>
      <c r="D161" s="16"/>
      <c r="E161" s="73"/>
      <c r="F161" s="16"/>
    </row>
    <row r="162" spans="1:6" s="4" customFormat="1">
      <c r="A162" s="9"/>
      <c r="B162" s="8"/>
      <c r="C162" s="19"/>
      <c r="D162" s="16"/>
      <c r="E162" s="73"/>
      <c r="F162" s="16"/>
    </row>
    <row r="163" spans="1:6" s="4" customFormat="1">
      <c r="A163" s="9"/>
      <c r="B163" s="8"/>
      <c r="C163" s="19"/>
      <c r="D163" s="16"/>
      <c r="E163" s="73"/>
      <c r="F163" s="16"/>
    </row>
    <row r="164" spans="1:6" s="4" customFormat="1">
      <c r="A164" s="9"/>
      <c r="B164" s="8"/>
      <c r="C164" s="19"/>
      <c r="D164" s="16"/>
      <c r="E164" s="73"/>
      <c r="F164" s="16"/>
    </row>
    <row r="165" spans="1:6" s="4" customFormat="1">
      <c r="A165" s="9"/>
      <c r="B165" s="8"/>
      <c r="C165" s="19"/>
      <c r="D165" s="16"/>
      <c r="E165" s="73"/>
      <c r="F165" s="16"/>
    </row>
    <row r="166" spans="1:6" s="4" customFormat="1">
      <c r="A166" s="9"/>
      <c r="B166" s="8"/>
      <c r="C166" s="19"/>
      <c r="D166" s="16"/>
      <c r="E166" s="73"/>
      <c r="F166" s="16"/>
    </row>
    <row r="167" spans="1:6" s="4" customFormat="1">
      <c r="A167" s="9"/>
      <c r="B167" s="8"/>
      <c r="C167" s="19"/>
      <c r="D167" s="16"/>
      <c r="E167" s="73"/>
      <c r="F167" s="16"/>
    </row>
    <row r="168" spans="1:6" s="4" customFormat="1">
      <c r="A168" s="9"/>
      <c r="B168" s="8"/>
      <c r="C168" s="19"/>
      <c r="D168" s="16"/>
      <c r="E168" s="73"/>
      <c r="F168" s="16"/>
    </row>
    <row r="169" spans="1:6" s="4" customFormat="1">
      <c r="A169" s="9"/>
      <c r="B169" s="8"/>
      <c r="C169" s="19"/>
      <c r="D169" s="16"/>
      <c r="E169" s="73"/>
      <c r="F169" s="16"/>
    </row>
    <row r="170" spans="1:6" s="4" customFormat="1">
      <c r="A170" s="9"/>
      <c r="B170" s="8"/>
      <c r="C170" s="19"/>
      <c r="D170" s="16"/>
      <c r="E170" s="73"/>
      <c r="F170" s="16"/>
    </row>
    <row r="171" spans="1:6" s="4" customFormat="1">
      <c r="A171" s="9"/>
      <c r="B171" s="8"/>
      <c r="C171" s="19"/>
      <c r="D171" s="16"/>
      <c r="E171" s="73"/>
      <c r="F171" s="16"/>
    </row>
    <row r="172" spans="1:6" s="4" customFormat="1">
      <c r="A172" s="9"/>
      <c r="B172" s="8"/>
      <c r="C172" s="19"/>
      <c r="D172" s="16"/>
      <c r="E172" s="73"/>
      <c r="F172" s="16"/>
    </row>
    <row r="173" spans="1:6" s="4" customFormat="1">
      <c r="A173" s="9"/>
      <c r="B173" s="8"/>
      <c r="C173" s="19"/>
      <c r="D173" s="16"/>
      <c r="E173" s="73"/>
      <c r="F173" s="16"/>
    </row>
    <row r="174" spans="1:6" s="4" customFormat="1">
      <c r="A174" s="9"/>
      <c r="B174" s="8"/>
      <c r="C174" s="19"/>
      <c r="D174" s="16"/>
      <c r="E174" s="73"/>
      <c r="F174" s="16"/>
    </row>
    <row r="175" spans="1:6" s="4" customFormat="1">
      <c r="A175" s="9"/>
      <c r="B175" s="8"/>
      <c r="C175" s="19"/>
      <c r="D175" s="16"/>
      <c r="E175" s="73"/>
      <c r="F175" s="16"/>
    </row>
    <row r="176" spans="1:6" s="4" customFormat="1">
      <c r="A176" s="9"/>
      <c r="B176" s="8"/>
      <c r="C176" s="19"/>
      <c r="D176" s="16"/>
      <c r="E176" s="73"/>
      <c r="F176" s="16"/>
    </row>
    <row r="177" spans="1:6" s="4" customFormat="1">
      <c r="A177" s="9"/>
      <c r="B177" s="8"/>
      <c r="C177" s="19"/>
      <c r="D177" s="16"/>
      <c r="E177" s="73"/>
      <c r="F177" s="16"/>
    </row>
    <row r="178" spans="1:6" s="4" customFormat="1">
      <c r="A178" s="9"/>
      <c r="B178" s="8"/>
      <c r="C178" s="19"/>
      <c r="D178" s="16"/>
      <c r="E178" s="73"/>
      <c r="F178" s="16"/>
    </row>
    <row r="179" spans="1:6" s="4" customFormat="1">
      <c r="A179" s="9"/>
      <c r="B179" s="8"/>
      <c r="C179" s="19"/>
      <c r="D179" s="16"/>
      <c r="E179" s="73"/>
      <c r="F179" s="16"/>
    </row>
    <row r="180" spans="1:6" s="4" customFormat="1">
      <c r="A180" s="9"/>
      <c r="B180" s="8"/>
      <c r="C180" s="19"/>
      <c r="D180" s="16"/>
      <c r="E180" s="73"/>
      <c r="F180" s="16"/>
    </row>
    <row r="181" spans="1:6" s="4" customFormat="1">
      <c r="A181" s="9"/>
      <c r="B181" s="8"/>
      <c r="C181" s="19"/>
      <c r="D181" s="16"/>
      <c r="E181" s="73"/>
      <c r="F181" s="16"/>
    </row>
    <row r="182" spans="1:6" s="4" customFormat="1">
      <c r="A182" s="9"/>
      <c r="B182" s="8"/>
      <c r="C182" s="19"/>
      <c r="D182" s="16"/>
      <c r="E182" s="73"/>
      <c r="F182" s="16"/>
    </row>
    <row r="183" spans="1:6" s="4" customFormat="1">
      <c r="A183" s="9"/>
      <c r="B183" s="8"/>
      <c r="C183" s="19"/>
      <c r="D183" s="16"/>
      <c r="E183" s="73"/>
      <c r="F183" s="16"/>
    </row>
    <row r="184" spans="1:6" s="4" customFormat="1">
      <c r="A184" s="9"/>
      <c r="B184" s="8"/>
      <c r="C184" s="19"/>
      <c r="D184" s="16"/>
      <c r="E184" s="73"/>
      <c r="F184" s="16"/>
    </row>
    <row r="185" spans="1:6" s="4" customFormat="1">
      <c r="A185" s="9"/>
      <c r="B185" s="8"/>
      <c r="C185" s="19"/>
      <c r="D185" s="16"/>
      <c r="E185" s="73"/>
      <c r="F185" s="16"/>
    </row>
    <row r="186" spans="1:6" s="4" customFormat="1">
      <c r="A186" s="9"/>
      <c r="B186" s="8"/>
      <c r="C186" s="19"/>
      <c r="D186" s="16"/>
      <c r="E186" s="73"/>
      <c r="F186" s="16"/>
    </row>
    <row r="187" spans="1:6" s="4" customFormat="1">
      <c r="A187" s="9"/>
      <c r="B187" s="8"/>
      <c r="C187" s="19"/>
      <c r="D187" s="16"/>
      <c r="E187" s="73"/>
      <c r="F187" s="16"/>
    </row>
    <row r="188" spans="1:6" s="4" customFormat="1">
      <c r="A188" s="9"/>
      <c r="B188" s="8"/>
      <c r="C188" s="19"/>
      <c r="D188" s="16"/>
      <c r="E188" s="73"/>
      <c r="F188" s="16"/>
    </row>
    <row r="189" spans="1:6" s="4" customFormat="1">
      <c r="A189" s="9"/>
      <c r="B189" s="8"/>
      <c r="C189" s="19"/>
      <c r="D189" s="16"/>
      <c r="E189" s="73"/>
      <c r="F189" s="16"/>
    </row>
    <row r="190" spans="1:6" s="4" customFormat="1">
      <c r="A190" s="9"/>
      <c r="B190" s="8"/>
      <c r="C190" s="19"/>
      <c r="D190" s="16"/>
      <c r="E190" s="73"/>
      <c r="F190" s="16"/>
    </row>
    <row r="191" spans="1:6" s="4" customFormat="1">
      <c r="A191" s="9"/>
      <c r="B191" s="8"/>
      <c r="C191" s="19"/>
      <c r="D191" s="16"/>
      <c r="E191" s="73"/>
      <c r="F191" s="16"/>
    </row>
    <row r="192" spans="1:6" s="4" customFormat="1">
      <c r="A192" s="9"/>
      <c r="B192" s="8"/>
      <c r="C192" s="19"/>
      <c r="D192" s="16"/>
      <c r="E192" s="73"/>
      <c r="F192" s="16"/>
    </row>
    <row r="193" spans="1:6" s="4" customFormat="1">
      <c r="A193" s="9"/>
      <c r="B193" s="8"/>
      <c r="C193" s="19"/>
      <c r="D193" s="16"/>
      <c r="E193" s="73"/>
      <c r="F193" s="16"/>
    </row>
    <row r="194" spans="1:6" s="4" customFormat="1">
      <c r="A194" s="9"/>
      <c r="B194" s="8"/>
      <c r="C194" s="19"/>
      <c r="D194" s="16"/>
      <c r="E194" s="73"/>
      <c r="F194" s="16"/>
    </row>
    <row r="195" spans="1:6" s="4" customFormat="1">
      <c r="A195" s="9"/>
      <c r="B195" s="8"/>
      <c r="C195" s="19"/>
      <c r="D195" s="16"/>
      <c r="E195" s="73"/>
      <c r="F195" s="16"/>
    </row>
    <row r="196" spans="1:6" s="4" customFormat="1">
      <c r="A196" s="9"/>
      <c r="B196" s="8"/>
      <c r="C196" s="19"/>
      <c r="D196" s="16"/>
      <c r="E196" s="73"/>
      <c r="F196" s="16"/>
    </row>
    <row r="197" spans="1:6" s="4" customFormat="1">
      <c r="A197" s="9"/>
      <c r="B197" s="8"/>
      <c r="C197" s="19"/>
      <c r="D197" s="16"/>
      <c r="E197" s="73"/>
      <c r="F197" s="16"/>
    </row>
    <row r="198" spans="1:6" s="4" customFormat="1">
      <c r="A198" s="9"/>
      <c r="B198" s="8"/>
      <c r="C198" s="19"/>
      <c r="D198" s="16"/>
      <c r="E198" s="73"/>
      <c r="F198" s="16"/>
    </row>
    <row r="199" spans="1:6" s="4" customFormat="1">
      <c r="A199" s="9"/>
      <c r="B199" s="8"/>
      <c r="C199" s="19"/>
      <c r="D199" s="16"/>
      <c r="E199" s="73"/>
      <c r="F199" s="16"/>
    </row>
    <row r="200" spans="1:6" s="4" customFormat="1">
      <c r="A200" s="9"/>
      <c r="B200" s="8"/>
      <c r="C200" s="19"/>
      <c r="D200" s="16"/>
      <c r="E200" s="73"/>
      <c r="F200" s="16"/>
    </row>
    <row r="201" spans="1:6" s="4" customFormat="1">
      <c r="A201" s="9"/>
      <c r="B201" s="8"/>
      <c r="C201" s="19"/>
      <c r="D201" s="16"/>
      <c r="E201" s="73"/>
      <c r="F201" s="16"/>
    </row>
    <row r="202" spans="1:6" s="4" customFormat="1">
      <c r="A202" s="9"/>
      <c r="B202" s="8"/>
      <c r="C202" s="19"/>
      <c r="D202" s="16"/>
      <c r="E202" s="73"/>
      <c r="F202" s="16"/>
    </row>
    <row r="203" spans="1:6" s="4" customFormat="1">
      <c r="A203" s="9"/>
      <c r="B203" s="8"/>
      <c r="C203" s="19"/>
      <c r="D203" s="16"/>
      <c r="E203" s="73"/>
      <c r="F203" s="16"/>
    </row>
    <row r="204" spans="1:6" s="4" customFormat="1">
      <c r="A204" s="9"/>
      <c r="B204" s="8"/>
      <c r="C204" s="19"/>
      <c r="D204" s="16"/>
      <c r="E204" s="73"/>
      <c r="F204" s="16"/>
    </row>
    <row r="205" spans="1:6" s="4" customFormat="1">
      <c r="A205" s="9"/>
      <c r="B205" s="8"/>
      <c r="C205" s="19"/>
      <c r="D205" s="16"/>
      <c r="E205" s="73"/>
      <c r="F205" s="16"/>
    </row>
    <row r="206" spans="1:6" s="4" customFormat="1">
      <c r="A206" s="9"/>
      <c r="B206" s="8"/>
      <c r="C206" s="19"/>
      <c r="D206" s="16"/>
      <c r="E206" s="73"/>
      <c r="F206" s="16"/>
    </row>
    <row r="207" spans="1:6" s="4" customFormat="1">
      <c r="A207" s="9"/>
      <c r="B207" s="8"/>
      <c r="C207" s="19"/>
      <c r="D207" s="16"/>
      <c r="E207" s="73"/>
      <c r="F207" s="16"/>
    </row>
    <row r="208" spans="1:6" s="4" customFormat="1">
      <c r="A208" s="9"/>
      <c r="B208" s="8"/>
      <c r="C208" s="19"/>
      <c r="D208" s="16"/>
      <c r="E208" s="73"/>
      <c r="F208" s="16"/>
    </row>
    <row r="209" spans="1:6" s="4" customFormat="1">
      <c r="A209" s="9"/>
      <c r="B209" s="8"/>
      <c r="C209" s="19"/>
      <c r="D209" s="16"/>
      <c r="E209" s="73"/>
      <c r="F209" s="16"/>
    </row>
    <row r="210" spans="1:6" s="4" customFormat="1">
      <c r="A210" s="9"/>
      <c r="B210" s="8"/>
      <c r="C210" s="19"/>
      <c r="D210" s="16"/>
      <c r="E210" s="73"/>
      <c r="F210" s="16"/>
    </row>
    <row r="211" spans="1:6" s="4" customFormat="1">
      <c r="A211" s="9"/>
      <c r="B211" s="8"/>
      <c r="C211" s="19"/>
      <c r="D211" s="16"/>
      <c r="E211" s="73"/>
      <c r="F211" s="16"/>
    </row>
    <row r="212" spans="1:6" s="4" customFormat="1">
      <c r="A212" s="9"/>
      <c r="B212" s="8"/>
      <c r="C212" s="19"/>
      <c r="D212" s="16"/>
      <c r="E212" s="73"/>
      <c r="F212" s="16"/>
    </row>
    <row r="213" spans="1:6" s="4" customFormat="1">
      <c r="A213" s="9"/>
      <c r="B213" s="8"/>
      <c r="C213" s="19"/>
      <c r="D213" s="16"/>
      <c r="E213" s="73"/>
      <c r="F213" s="16"/>
    </row>
    <row r="214" spans="1:6" s="4" customFormat="1">
      <c r="A214" s="9"/>
      <c r="B214" s="8"/>
      <c r="C214" s="19"/>
      <c r="D214" s="16"/>
      <c r="E214" s="73"/>
      <c r="F214" s="16"/>
    </row>
    <row r="215" spans="1:6" s="4" customFormat="1">
      <c r="A215" s="9"/>
      <c r="B215" s="8"/>
      <c r="C215" s="19"/>
      <c r="D215" s="16"/>
      <c r="E215" s="73"/>
      <c r="F215" s="16"/>
    </row>
    <row r="216" spans="1:6" s="4" customFormat="1">
      <c r="A216" s="9"/>
      <c r="B216" s="8"/>
      <c r="C216" s="19"/>
      <c r="D216" s="16"/>
      <c r="E216" s="73"/>
      <c r="F216" s="16"/>
    </row>
    <row r="217" spans="1:6" s="4" customFormat="1">
      <c r="A217" s="9"/>
      <c r="B217" s="8"/>
      <c r="C217" s="19"/>
      <c r="D217" s="16"/>
      <c r="E217" s="73"/>
      <c r="F217" s="16"/>
    </row>
    <row r="218" spans="1:6" s="4" customFormat="1">
      <c r="A218" s="9"/>
      <c r="B218" s="8"/>
      <c r="C218" s="19"/>
      <c r="D218" s="16"/>
      <c r="E218" s="73"/>
      <c r="F218" s="16"/>
    </row>
    <row r="219" spans="1:6" s="4" customFormat="1">
      <c r="A219" s="9"/>
      <c r="B219" s="8"/>
      <c r="C219" s="19"/>
      <c r="D219" s="16"/>
      <c r="E219" s="73"/>
      <c r="F219" s="16"/>
    </row>
    <row r="220" spans="1:6" s="4" customFormat="1">
      <c r="A220" s="9"/>
      <c r="B220" s="8"/>
      <c r="C220" s="19"/>
      <c r="D220" s="16"/>
      <c r="E220" s="73"/>
      <c r="F220" s="16"/>
    </row>
    <row r="221" spans="1:6" s="4" customFormat="1">
      <c r="A221" s="9"/>
      <c r="B221" s="8"/>
      <c r="C221" s="19"/>
      <c r="D221" s="16"/>
      <c r="E221" s="73"/>
      <c r="F221" s="16"/>
    </row>
  </sheetData>
  <mergeCells count="8">
    <mergeCell ref="A61:B61"/>
    <mergeCell ref="D5:F5"/>
    <mergeCell ref="I5:I6"/>
    <mergeCell ref="J5:J6"/>
    <mergeCell ref="A4:B4"/>
    <mergeCell ref="C4:D4"/>
    <mergeCell ref="G5:G6"/>
    <mergeCell ref="H5:H6"/>
  </mergeCells>
  <phoneticPr fontId="0" type="noConversion"/>
  <printOptions horizontalCentered="1" verticalCentered="1"/>
  <pageMargins left="0.59055118110236227" right="0" top="0.59055118110236227" bottom="0.59055118110236227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rashoda</vt:lpstr>
    </vt:vector>
  </TitlesOfParts>
  <Company>MZOS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tapostol</dc:creator>
  <cp:lastModifiedBy>Korisnik</cp:lastModifiedBy>
  <cp:lastPrinted>2021-10-15T08:14:51Z</cp:lastPrinted>
  <dcterms:created xsi:type="dcterms:W3CDTF">2005-08-25T08:00:13Z</dcterms:created>
  <dcterms:modified xsi:type="dcterms:W3CDTF">2022-03-10T12:51:33Z</dcterms:modified>
</cp:coreProperties>
</file>