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892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PRIHODA'!$A$1:$H$42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<sst xmlns="http://schemas.openxmlformats.org/spreadsheetml/2006/main" count="137" uniqueCount="71">
  <si>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</si>
  <si>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</si>
  <si>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</si>
  <si>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</si>
  <si>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</si>
  <si>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</si>
  <si>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</si>
  <si>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</si>
  <si>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</si>
  <si>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</si>
  <si>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</si>
  <si>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</si>
  <si>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</si>
  <si>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</si>
  <si>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</si>
  <si>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</si>
  <si>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</si>
  <si>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</si>
  <si>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</si>
  <si>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</si>
  <si>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</si>
  <si>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</si>
  <si>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</si>
  <si>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</si>
  <si>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</si>
  <si>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</si>
  <si>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</si>
  <si>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</si>
  <si>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</si>
  <si>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</si>
  <si>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</si>
  <si>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</si>
  <si>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</si>
  <si>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</si>
  <si>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</si>
  <si>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</si>
  <si>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</si>
  <si>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</si>
  <si>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</si>
  <si>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</si>
  <si>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</si>
  <si>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</si>
  <si>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</si>
  <si>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</si>
  <si>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</si>
  <si>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</si>
  <si>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 xml:space="preserve"> </t>
  </si>
  <si>
    <t>GIMNAZIJA VLADIMIRA NAZORA ZADAR</t>
  </si>
  <si>
    <t>Program   2204 Srednje školstvo</t>
  </si>
  <si>
    <t>aktivnosti    Djelatnost srednjih škola</t>
  </si>
  <si>
    <t>Naziv aktivnosti-JAVNE POTREBE</t>
  </si>
  <si>
    <t>aktivnosti- STRUČNO OSPOSOBLJAVANJE</t>
  </si>
  <si>
    <t>Naknade troškova zaposlenima izvan radnog odnosa</t>
  </si>
  <si>
    <t>Naziv aktivnosti-PODIZANJE KVALITETE</t>
  </si>
  <si>
    <t>program   2205</t>
  </si>
  <si>
    <t>program 2205</t>
  </si>
  <si>
    <t>Program 2205</t>
  </si>
  <si>
    <t>Višak prihoda</t>
  </si>
  <si>
    <t>2021.</t>
  </si>
  <si>
    <t>Ukupno prihodi i primici za 2021.</t>
  </si>
  <si>
    <t>PROJEKCIJA PLANA ZA 2022.</t>
  </si>
  <si>
    <t>2022.</t>
  </si>
  <si>
    <t>Ukupno prihodi i primici za 2022.</t>
  </si>
  <si>
    <t>PRIJEDLOG PLANA ZA 2021.</t>
  </si>
  <si>
    <t>PRIJEDLOG FINANCIJSKOG PLANA GIMNAZIJE VLADIMIRA NAZORA ZADAR 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</si>
  <si>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</si>
  <si>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</si>
  <si>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</si>
  <si>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2023.</t>
  </si>
  <si>
    <t>Ukupno prihodi i primici za 2023.</t>
  </si>
  <si>
    <t>PROJEKCIJA PLANA ZA 2023.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</si>
</sst>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"/>
    <numFmt numFmtId="179" formatCode="#,##0.0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8" fillId="42" borderId="6" applyNumberFormat="0" applyAlignment="0" applyProtection="0"/>
    <xf numFmtId="0" fontId="15" fillId="0" borderId="7" applyNumberFormat="0" applyFill="0" applyAlignment="0" applyProtection="0"/>
    <xf numFmtId="0" fontId="49" fillId="43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6" applyNumberFormat="0" applyAlignment="0" applyProtection="0"/>
    <xf numFmtId="0" fontId="15" fillId="0" borderId="0" applyNumberFormat="0" applyFill="0" applyBorder="0" applyAlignment="0" applyProtection="0"/>
  </cellStyleXfs>
  <cellXfs count="133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0" fontId="26" fillId="34" borderId="20" xfId="0" applyNumberFormat="1" applyFont="1" applyFill="1" applyBorder="1" applyAlignment="1" applyProtection="1">
      <alignment horizontal="center" vertical="center" wrapText="1"/>
      <protection/>
    </xf>
    <xf numFmtId="0" fontId="27" fillId="34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0" xfId="0" applyFont="1" applyBorder="1" applyAlignment="1" quotePrefix="1">
      <alignment horizontal="left" vertical="center" wrapText="1"/>
    </xf>
    <xf numFmtId="0" fontId="30" fillId="0" borderId="20" xfId="0" applyFont="1" applyBorder="1" applyAlignment="1" quotePrefix="1">
      <alignment horizontal="center" vertical="center" wrapText="1"/>
    </xf>
    <xf numFmtId="0" fontId="27" fillId="0" borderId="2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7" xfId="0" applyFont="1" applyBorder="1" applyAlignment="1" quotePrefix="1">
      <alignment horizontal="left" wrapText="1"/>
    </xf>
    <xf numFmtId="0" fontId="34" fillId="0" borderId="20" xfId="0" applyFont="1" applyBorder="1" applyAlignment="1" quotePrefix="1">
      <alignment horizontal="left" wrapText="1"/>
    </xf>
    <xf numFmtId="0" fontId="34" fillId="0" borderId="20" xfId="0" applyFont="1" applyBorder="1" applyAlignment="1" quotePrefix="1">
      <alignment horizontal="center" wrapText="1"/>
    </xf>
    <xf numFmtId="0" fontId="34" fillId="0" borderId="20" xfId="0" applyNumberFormat="1" applyFont="1" applyFill="1" applyBorder="1" applyAlignment="1" applyProtection="1" quotePrefix="1">
      <alignment horizontal="left"/>
      <protection/>
    </xf>
    <xf numFmtId="0" fontId="27" fillId="0" borderId="21" xfId="0" applyNumberFormat="1" applyFont="1" applyFill="1" applyBorder="1" applyAlignment="1" applyProtection="1">
      <alignment horizontal="center" wrapText="1"/>
      <protection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0" applyFont="1" applyBorder="1" applyAlignment="1">
      <alignment horizontal="center" vertical="center" wrapText="1"/>
    </xf>
    <xf numFmtId="0" fontId="21" fillId="0" borderId="20" xfId="0" applyNumberFormat="1" applyFont="1" applyFill="1" applyBorder="1" applyAlignment="1" applyProtection="1">
      <alignment/>
      <protection/>
    </xf>
    <xf numFmtId="3" fontId="34" fillId="0" borderId="21" xfId="0" applyNumberFormat="1" applyFont="1" applyBorder="1" applyAlignment="1">
      <alignment horizontal="right"/>
    </xf>
    <xf numFmtId="3" fontId="34" fillId="0" borderId="21" xfId="0" applyNumberFormat="1" applyFont="1" applyFill="1" applyBorder="1" applyAlignment="1" applyProtection="1">
      <alignment horizontal="right" wrapText="1"/>
      <protection/>
    </xf>
    <xf numFmtId="0" fontId="36" fillId="0" borderId="20" xfId="0" applyNumberFormat="1" applyFont="1" applyFill="1" applyBorder="1" applyAlignment="1" applyProtection="1">
      <alignment wrapText="1"/>
      <protection/>
    </xf>
    <xf numFmtId="3" fontId="34" fillId="0" borderId="37" xfId="0" applyNumberFormat="1" applyFont="1" applyBorder="1" applyAlignment="1">
      <alignment horizontal="right"/>
    </xf>
    <xf numFmtId="0" fontId="34" fillId="0" borderId="20" xfId="0" applyFont="1" applyBorder="1" applyAlignment="1" quotePrefix="1">
      <alignment horizontal="left"/>
    </xf>
    <xf numFmtId="0" fontId="34" fillId="0" borderId="20" xfId="0" applyNumberFormat="1" applyFont="1" applyFill="1" applyBorder="1" applyAlignment="1" applyProtection="1">
      <alignment wrapText="1"/>
      <protection/>
    </xf>
    <xf numFmtId="0" fontId="36" fillId="0" borderId="20" xfId="0" applyNumberFormat="1" applyFont="1" applyFill="1" applyBorder="1" applyAlignment="1" applyProtection="1">
      <alignment horizontal="center" wrapText="1"/>
      <protection/>
    </xf>
    <xf numFmtId="0" fontId="35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1" xfId="0" applyNumberFormat="1" applyFont="1" applyFill="1" applyBorder="1" applyAlignment="1" applyProtection="1">
      <alignment horizontal="center" vertical="center" wrapText="1"/>
      <protection/>
    </xf>
    <xf numFmtId="1" fontId="22" fillId="47" borderId="38" xfId="0" applyNumberFormat="1" applyFont="1" applyFill="1" applyBorder="1" applyAlignment="1">
      <alignment horizontal="right" vertical="top" wrapText="1"/>
    </xf>
    <xf numFmtId="1" fontId="22" fillId="47" borderId="39" xfId="0" applyNumberFormat="1" applyFont="1" applyFill="1" applyBorder="1" applyAlignment="1">
      <alignment horizontal="left" wrapText="1"/>
    </xf>
    <xf numFmtId="1" fontId="22" fillId="0" borderId="38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2" fontId="27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Border="1" applyAlignment="1" applyProtection="1">
      <alignment/>
      <protection/>
    </xf>
    <xf numFmtId="1" fontId="21" fillId="0" borderId="38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 horizontal="right" vertical="center" wrapText="1"/>
    </xf>
    <xf numFmtId="4" fontId="21" fillId="0" borderId="26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wrapText="1"/>
    </xf>
    <xf numFmtId="3" fontId="21" fillId="0" borderId="17" xfId="0" applyNumberFormat="1" applyFont="1" applyBorder="1" applyAlignment="1">
      <alignment horizontal="right" wrapText="1"/>
    </xf>
    <xf numFmtId="0" fontId="37" fillId="0" borderId="37" xfId="0" applyNumberFormat="1" applyFont="1" applyFill="1" applyBorder="1" applyAlignment="1" applyProtection="1" quotePrefix="1">
      <alignment horizontal="left" wrapText="1"/>
      <protection/>
    </xf>
    <xf numFmtId="0" fontId="38" fillId="0" borderId="20" xfId="0" applyNumberFormat="1" applyFont="1" applyFill="1" applyBorder="1" applyAlignment="1" applyProtection="1">
      <alignment wrapText="1"/>
      <protection/>
    </xf>
    <xf numFmtId="0" fontId="37" fillId="0" borderId="37" xfId="0" applyNumberFormat="1" applyFont="1" applyFill="1" applyBorder="1" applyAlignment="1" applyProtection="1">
      <alignment horizontal="left" wrapText="1"/>
      <protection/>
    </xf>
    <xf numFmtId="0" fontId="21" fillId="0" borderId="2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7" xfId="0" applyFont="1" applyBorder="1" applyAlignment="1" quotePrefix="1">
      <alignment horizontal="left"/>
    </xf>
    <xf numFmtId="0" fontId="21" fillId="0" borderId="20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7" xfId="0" applyNumberFormat="1" applyFont="1" applyFill="1" applyBorder="1" applyAlignment="1" applyProtection="1">
      <alignment horizontal="left" wrapText="1"/>
      <protection/>
    </xf>
    <xf numFmtId="0" fontId="36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36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21957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21957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4199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4199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G28" sqref="G28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7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57.75" customHeight="1">
      <c r="A1" s="114" t="s">
        <v>64</v>
      </c>
      <c r="B1" s="114"/>
      <c r="C1" s="114"/>
      <c r="D1" s="114"/>
      <c r="E1" s="114"/>
      <c r="F1" s="114"/>
      <c r="G1" s="114"/>
      <c r="H1" s="114"/>
    </row>
    <row r="2" spans="1:8" s="67" customFormat="1" ht="26.25" customHeight="1">
      <c r="A2" s="114" t="s">
        <v>40</v>
      </c>
      <c r="B2" s="114"/>
      <c r="C2" s="114"/>
      <c r="D2" s="114"/>
      <c r="E2" s="114"/>
      <c r="F2" s="114"/>
      <c r="G2" s="115"/>
      <c r="H2" s="115"/>
    </row>
    <row r="3" spans="1:8" ht="25.5" customHeight="1">
      <c r="A3" s="114"/>
      <c r="B3" s="114"/>
      <c r="C3" s="114"/>
      <c r="D3" s="114"/>
      <c r="E3" s="114"/>
      <c r="F3" s="114"/>
      <c r="G3" s="114"/>
      <c r="H3" s="116"/>
    </row>
    <row r="4" spans="1:5" ht="9" customHeight="1">
      <c r="A4" s="68"/>
      <c r="B4" s="69"/>
      <c r="C4" s="69"/>
      <c r="D4" s="69"/>
      <c r="E4" s="69"/>
    </row>
    <row r="5" spans="1:9" ht="27.75" customHeight="1">
      <c r="A5" s="70"/>
      <c r="B5" s="71"/>
      <c r="C5" s="71"/>
      <c r="D5" s="72"/>
      <c r="E5" s="73"/>
      <c r="F5" s="74" t="s">
        <v>65</v>
      </c>
      <c r="G5" s="74" t="s">
        <v>66</v>
      </c>
      <c r="H5" s="75" t="s">
        <v>67</v>
      </c>
      <c r="I5" s="76"/>
    </row>
    <row r="6" spans="1:9" ht="27.75" customHeight="1">
      <c r="A6" s="112" t="s">
        <v>41</v>
      </c>
      <c r="B6" s="111"/>
      <c r="C6" s="111"/>
      <c r="D6" s="111"/>
      <c r="E6" s="113"/>
      <c r="F6" s="74">
        <v>9021850</v>
      </c>
      <c r="G6" s="74">
        <v>9096581</v>
      </c>
      <c r="H6" s="75">
        <v>9197685</v>
      </c>
      <c r="I6" s="98"/>
    </row>
    <row r="7" spans="1:8" ht="22.5" customHeight="1">
      <c r="A7" s="112" t="s">
        <v>0</v>
      </c>
      <c r="B7" s="111"/>
      <c r="C7" s="111"/>
      <c r="D7" s="111"/>
      <c r="E7" s="113"/>
      <c r="F7" s="74">
        <v>9021850</v>
      </c>
      <c r="G7" s="74">
        <v>9096581</v>
      </c>
      <c r="H7" s="75">
        <v>9197685</v>
      </c>
    </row>
    <row r="8" spans="1:8" ht="22.5" customHeight="1">
      <c r="A8" s="117" t="s">
        <v>44</v>
      </c>
      <c r="B8" s="113"/>
      <c r="C8" s="113"/>
      <c r="D8" s="113"/>
      <c r="E8" s="113"/>
      <c r="F8" s="78"/>
      <c r="G8" s="78"/>
      <c r="H8" s="78"/>
    </row>
    <row r="9" spans="1:8" ht="22.5" customHeight="1">
      <c r="A9" s="99" t="s">
        <v>42</v>
      </c>
      <c r="B9" s="77"/>
      <c r="C9" s="77"/>
      <c r="D9" s="77"/>
      <c r="E9" s="77"/>
      <c r="F9" s="74">
        <v>9021850</v>
      </c>
      <c r="G9" s="74">
        <v>9096581</v>
      </c>
      <c r="H9" s="75">
        <v>9197685</v>
      </c>
    </row>
    <row r="10" spans="1:8" ht="22.5" customHeight="1">
      <c r="A10" s="110" t="s">
        <v>1</v>
      </c>
      <c r="B10" s="111"/>
      <c r="C10" s="111"/>
      <c r="D10" s="111"/>
      <c r="E10" s="118"/>
      <c r="F10" s="79"/>
      <c r="G10" s="79"/>
      <c r="H10" s="79"/>
    </row>
    <row r="11" spans="1:8" ht="22.5" customHeight="1">
      <c r="A11" s="117" t="s">
        <v>2</v>
      </c>
      <c r="B11" s="113"/>
      <c r="C11" s="113"/>
      <c r="D11" s="113"/>
      <c r="E11" s="113"/>
      <c r="F11" s="79"/>
      <c r="G11" s="79"/>
      <c r="H11" s="79"/>
    </row>
    <row r="12" spans="1:8" ht="22.5" customHeight="1">
      <c r="A12" s="110" t="s">
        <v>3</v>
      </c>
      <c r="B12" s="111"/>
      <c r="C12" s="111"/>
      <c r="D12" s="111"/>
      <c r="E12" s="111"/>
      <c r="F12" s="79">
        <f>+F6-F9</f>
        <v>0</v>
      </c>
      <c r="G12" s="79">
        <f>+G6-G9</f>
        <v>0</v>
      </c>
      <c r="H12" s="79">
        <f>+H6-H9</f>
        <v>0</v>
      </c>
    </row>
    <row r="13" spans="1:8" ht="25.5" customHeight="1">
      <c r="A13" s="114"/>
      <c r="B13" s="119"/>
      <c r="C13" s="119"/>
      <c r="D13" s="119"/>
      <c r="E13" s="119"/>
      <c r="F13" s="116"/>
      <c r="G13" s="116"/>
      <c r="H13" s="116"/>
    </row>
    <row r="14" spans="1:8" ht="27.75" customHeight="1">
      <c r="A14" s="70"/>
      <c r="B14" s="71"/>
      <c r="C14" s="71"/>
      <c r="D14" s="72"/>
      <c r="E14" s="73"/>
      <c r="F14" s="74" t="s">
        <v>65</v>
      </c>
      <c r="G14" s="74" t="s">
        <v>66</v>
      </c>
      <c r="H14" s="75" t="s">
        <v>67</v>
      </c>
    </row>
    <row r="15" spans="1:8" ht="22.5" customHeight="1">
      <c r="A15" s="120" t="s">
        <v>4</v>
      </c>
      <c r="B15" s="121"/>
      <c r="C15" s="121"/>
      <c r="D15" s="121"/>
      <c r="E15" s="122"/>
      <c r="F15" s="81">
        <v>93000</v>
      </c>
      <c r="G15" s="81">
        <v>93930</v>
      </c>
      <c r="H15" s="79">
        <v>95338</v>
      </c>
    </row>
    <row r="16" spans="1:8" s="62" customFormat="1" ht="25.5" customHeight="1">
      <c r="A16" s="123"/>
      <c r="B16" s="119"/>
      <c r="C16" s="119"/>
      <c r="D16" s="119"/>
      <c r="E16" s="119"/>
      <c r="F16" s="116"/>
      <c r="G16" s="116"/>
      <c r="H16" s="116"/>
    </row>
    <row r="17" spans="1:8" s="62" customFormat="1" ht="27.75" customHeight="1">
      <c r="A17" s="70"/>
      <c r="B17" s="71"/>
      <c r="C17" s="71"/>
      <c r="D17" s="72"/>
      <c r="E17" s="73"/>
      <c r="F17" s="74" t="s">
        <v>65</v>
      </c>
      <c r="G17" s="74" t="s">
        <v>66</v>
      </c>
      <c r="H17" s="75" t="s">
        <v>67</v>
      </c>
    </row>
    <row r="18" spans="1:8" s="62" customFormat="1" ht="22.5" customHeight="1">
      <c r="A18" s="112" t="s">
        <v>5</v>
      </c>
      <c r="B18" s="111"/>
      <c r="C18" s="111"/>
      <c r="D18" s="111"/>
      <c r="E18" s="111"/>
      <c r="F18" s="78"/>
      <c r="G18" s="78"/>
      <c r="H18" s="78"/>
    </row>
    <row r="19" spans="1:8" s="62" customFormat="1" ht="22.5" customHeight="1">
      <c r="A19" s="112" t="s">
        <v>6</v>
      </c>
      <c r="B19" s="111"/>
      <c r="C19" s="111"/>
      <c r="D19" s="111"/>
      <c r="E19" s="111"/>
      <c r="F19" s="78"/>
      <c r="G19" s="78"/>
      <c r="H19" s="78"/>
    </row>
    <row r="20" spans="1:8" s="62" customFormat="1" ht="22.5" customHeight="1">
      <c r="A20" s="110" t="s">
        <v>7</v>
      </c>
      <c r="B20" s="111"/>
      <c r="C20" s="111"/>
      <c r="D20" s="111"/>
      <c r="E20" s="111"/>
      <c r="F20" s="78"/>
      <c r="G20" s="78"/>
      <c r="H20" s="78"/>
    </row>
    <row r="21" spans="1:8" s="62" customFormat="1" ht="15" customHeight="1">
      <c r="A21" s="82"/>
      <c r="B21" s="83"/>
      <c r="C21" s="80"/>
      <c r="D21" s="84"/>
      <c r="E21" s="83"/>
      <c r="F21" s="85"/>
      <c r="G21" s="85"/>
      <c r="H21" s="85"/>
    </row>
    <row r="22" spans="1:8" s="62" customFormat="1" ht="22.5" customHeight="1">
      <c r="A22" s="110" t="s">
        <v>8</v>
      </c>
      <c r="B22" s="111"/>
      <c r="C22" s="111"/>
      <c r="D22" s="111"/>
      <c r="E22" s="111"/>
      <c r="F22" s="78">
        <f>SUM(F12,F15,F20)</f>
        <v>93000</v>
      </c>
      <c r="G22" s="78">
        <f>SUM(G12,G15,G20)</f>
        <v>93930</v>
      </c>
      <c r="H22" s="78">
        <f>SUM(H12,H15,H20)</f>
        <v>95338</v>
      </c>
    </row>
    <row r="23" spans="1:5" s="62" customFormat="1" ht="18" customHeight="1">
      <c r="A23" s="86"/>
      <c r="B23" s="69"/>
      <c r="C23" s="69"/>
      <c r="D23" s="69"/>
      <c r="E23" s="69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zoomScalePageLayoutView="0" workbookViewId="0" topLeftCell="A1">
      <selection activeCell="E46" sqref="E46"/>
    </sheetView>
  </sheetViews>
  <sheetFormatPr defaultColWidth="11.421875" defaultRowHeight="12.75"/>
  <cols>
    <col min="1" max="1" width="16.00390625" style="32" customWidth="1"/>
    <col min="2" max="3" width="17.57421875" style="32" customWidth="1"/>
    <col min="4" max="4" width="17.57421875" style="63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14" t="s">
        <v>9</v>
      </c>
      <c r="B1" s="114"/>
      <c r="C1" s="114"/>
      <c r="D1" s="114"/>
      <c r="E1" s="114"/>
      <c r="F1" s="114"/>
      <c r="G1" s="114"/>
      <c r="H1" s="114"/>
    </row>
    <row r="2" spans="1:8" s="2" customFormat="1" ht="13.5" thickBot="1">
      <c r="A2" s="14"/>
      <c r="H2" s="15" t="s">
        <v>10</v>
      </c>
    </row>
    <row r="3" spans="1:8" s="2" customFormat="1" ht="27" thickBot="1">
      <c r="A3" s="94" t="s">
        <v>11</v>
      </c>
      <c r="B3" s="127" t="s">
        <v>58</v>
      </c>
      <c r="C3" s="128"/>
      <c r="D3" s="128"/>
      <c r="E3" s="128"/>
      <c r="F3" s="128"/>
      <c r="G3" s="128"/>
      <c r="H3" s="129"/>
    </row>
    <row r="4" spans="1:8" s="2" customFormat="1" ht="66" thickBot="1">
      <c r="A4" s="95" t="s">
        <v>12</v>
      </c>
      <c r="B4" s="16" t="s">
        <v>13</v>
      </c>
      <c r="C4" s="17" t="s">
        <v>14</v>
      </c>
      <c r="D4" s="17" t="s">
        <v>15</v>
      </c>
      <c r="E4" s="17" t="s">
        <v>16</v>
      </c>
      <c r="F4" s="17" t="s">
        <v>17</v>
      </c>
      <c r="G4" s="17" t="s">
        <v>45</v>
      </c>
      <c r="H4" s="18" t="s">
        <v>18</v>
      </c>
    </row>
    <row r="5" spans="1:8" s="2" customFormat="1" ht="12.75">
      <c r="A5" s="104">
        <v>63</v>
      </c>
      <c r="B5" s="105"/>
      <c r="C5" s="4"/>
      <c r="D5" s="108">
        <v>42000</v>
      </c>
      <c r="E5" s="107">
        <v>7877536</v>
      </c>
      <c r="F5" s="5"/>
      <c r="G5" s="6"/>
      <c r="H5" s="7"/>
    </row>
    <row r="6" spans="1:8" s="2" customFormat="1" ht="12.75">
      <c r="A6" s="23">
        <v>65</v>
      </c>
      <c r="B6" s="19"/>
      <c r="C6" s="20"/>
      <c r="D6" s="106">
        <v>8890</v>
      </c>
      <c r="E6" s="20"/>
      <c r="F6" s="20"/>
      <c r="G6" s="21"/>
      <c r="H6" s="22"/>
    </row>
    <row r="7" spans="1:8" s="2" customFormat="1" ht="12.75">
      <c r="A7" s="23">
        <v>66</v>
      </c>
      <c r="B7" s="19"/>
      <c r="C7" s="20">
        <v>17800</v>
      </c>
      <c r="D7" s="20"/>
      <c r="E7" s="20"/>
      <c r="F7" s="20"/>
      <c r="G7" s="21"/>
      <c r="H7" s="22"/>
    </row>
    <row r="8" spans="1:8" s="2" customFormat="1" ht="12.75">
      <c r="A8" s="23">
        <v>67</v>
      </c>
      <c r="B8" s="19">
        <v>982624</v>
      </c>
      <c r="C8" s="20"/>
      <c r="D8" s="20"/>
      <c r="E8" s="20"/>
      <c r="F8" s="20"/>
      <c r="G8" s="21"/>
      <c r="H8" s="22"/>
    </row>
    <row r="9" spans="1:8" s="2" customFormat="1" ht="12.75">
      <c r="A9" s="23">
        <v>92</v>
      </c>
      <c r="B9" s="19"/>
      <c r="C9" s="20">
        <v>93000</v>
      </c>
      <c r="D9" s="20"/>
      <c r="E9" s="20"/>
      <c r="F9" s="20"/>
      <c r="G9" s="21"/>
      <c r="H9" s="22"/>
    </row>
    <row r="10" spans="1:8" s="2" customFormat="1" ht="12.75">
      <c r="A10" s="23"/>
      <c r="B10" s="19"/>
      <c r="C10" s="20"/>
      <c r="D10" s="20"/>
      <c r="E10" s="20"/>
      <c r="F10" s="20"/>
      <c r="G10" s="21"/>
      <c r="H10" s="22"/>
    </row>
    <row r="11" spans="1:8" s="2" customFormat="1" ht="12.75">
      <c r="A11" s="23"/>
      <c r="B11" s="19"/>
      <c r="C11" s="20"/>
      <c r="D11" s="20"/>
      <c r="E11" s="20"/>
      <c r="F11" s="20"/>
      <c r="G11" s="21"/>
      <c r="H11" s="22"/>
    </row>
    <row r="12" spans="1:8" s="2" customFormat="1" ht="12.75">
      <c r="A12" s="23"/>
      <c r="B12" s="19"/>
      <c r="C12" s="20"/>
      <c r="D12" s="20"/>
      <c r="E12" s="20"/>
      <c r="F12" s="20"/>
      <c r="G12" s="21"/>
      <c r="H12" s="22"/>
    </row>
    <row r="13" spans="1:8" s="2" customFormat="1" ht="12.75">
      <c r="A13" s="23"/>
      <c r="B13" s="19"/>
      <c r="C13" s="20"/>
      <c r="D13" s="20"/>
      <c r="E13" s="20"/>
      <c r="F13" s="20"/>
      <c r="G13" s="21"/>
      <c r="H13" s="22"/>
    </row>
    <row r="14" spans="1:8" s="2" customFormat="1" ht="13.5" thickBot="1">
      <c r="A14" s="24"/>
      <c r="B14" s="25"/>
      <c r="C14" s="26"/>
      <c r="D14" s="26"/>
      <c r="E14" s="26"/>
      <c r="F14" s="26"/>
      <c r="G14" s="27"/>
      <c r="H14" s="28"/>
    </row>
    <row r="15" spans="1:8" s="2" customFormat="1" ht="30" customHeight="1" thickBot="1">
      <c r="A15" s="29" t="s">
        <v>19</v>
      </c>
      <c r="B15" s="30">
        <f>SUM(B5:B14)</f>
        <v>982624</v>
      </c>
      <c r="C15" s="30">
        <f aca="true" t="shared" si="0" ref="C15:H15">SUM(C5:C14)</f>
        <v>110800</v>
      </c>
      <c r="D15" s="30">
        <f t="shared" si="0"/>
        <v>50890</v>
      </c>
      <c r="E15" s="30">
        <f t="shared" si="0"/>
        <v>7877536</v>
      </c>
      <c r="F15" s="30">
        <f t="shared" si="0"/>
        <v>0</v>
      </c>
      <c r="G15" s="30">
        <f t="shared" si="0"/>
        <v>0</v>
      </c>
      <c r="H15" s="30">
        <f t="shared" si="0"/>
        <v>0</v>
      </c>
    </row>
    <row r="16" spans="1:8" s="2" customFormat="1" ht="28.5" customHeight="1" thickBot="1">
      <c r="A16" s="29" t="s">
        <v>59</v>
      </c>
      <c r="B16" s="124">
        <f>B15+C15+D15+E15+F15+G15+H15</f>
        <v>9021850</v>
      </c>
      <c r="C16" s="125"/>
      <c r="D16" s="125"/>
      <c r="E16" s="125"/>
      <c r="F16" s="125"/>
      <c r="G16" s="125"/>
      <c r="H16" s="126"/>
    </row>
    <row r="17" spans="1:8" ht="13.5" thickBot="1">
      <c r="A17" s="11"/>
      <c r="B17" s="11"/>
      <c r="C17" s="11"/>
      <c r="D17" s="12"/>
      <c r="E17" s="31"/>
      <c r="H17" s="15"/>
    </row>
    <row r="18" spans="1:8" ht="24" customHeight="1" thickBot="1">
      <c r="A18" s="96" t="s">
        <v>11</v>
      </c>
      <c r="B18" s="127" t="s">
        <v>61</v>
      </c>
      <c r="C18" s="128"/>
      <c r="D18" s="128"/>
      <c r="E18" s="128"/>
      <c r="F18" s="128"/>
      <c r="G18" s="128"/>
      <c r="H18" s="129"/>
    </row>
    <row r="19" spans="1:8" ht="66" thickBot="1">
      <c r="A19" s="97" t="s">
        <v>12</v>
      </c>
      <c r="B19" s="16" t="s">
        <v>13</v>
      </c>
      <c r="C19" s="17" t="s">
        <v>14</v>
      </c>
      <c r="D19" s="17" t="s">
        <v>15</v>
      </c>
      <c r="E19" s="17" t="s">
        <v>16</v>
      </c>
      <c r="F19" s="17" t="s">
        <v>17</v>
      </c>
      <c r="G19" s="17" t="s">
        <v>45</v>
      </c>
      <c r="H19" s="18" t="s">
        <v>18</v>
      </c>
    </row>
    <row r="20" spans="1:8" ht="12.75">
      <c r="A20" s="104">
        <v>63</v>
      </c>
      <c r="B20" s="105"/>
      <c r="C20" s="4"/>
      <c r="D20" s="109">
        <v>22020</v>
      </c>
      <c r="E20" s="107">
        <v>7956311</v>
      </c>
      <c r="F20" s="5"/>
      <c r="G20" s="6"/>
      <c r="H20" s="7"/>
    </row>
    <row r="21" spans="1:8" ht="12.75">
      <c r="A21" s="23">
        <v>65</v>
      </c>
      <c r="B21" s="19"/>
      <c r="C21" s="20"/>
      <c r="D21" s="106">
        <v>8979</v>
      </c>
      <c r="E21" s="20"/>
      <c r="F21" s="20"/>
      <c r="G21" s="21"/>
      <c r="H21" s="22"/>
    </row>
    <row r="22" spans="1:8" ht="12.75">
      <c r="A22" s="23">
        <v>66</v>
      </c>
      <c r="B22" s="19"/>
      <c r="C22" s="20">
        <v>17978</v>
      </c>
      <c r="D22" s="20"/>
      <c r="E22" s="20"/>
      <c r="F22" s="20"/>
      <c r="G22" s="21"/>
      <c r="H22" s="22"/>
    </row>
    <row r="23" spans="1:8" ht="12.75">
      <c r="A23" s="23">
        <v>67</v>
      </c>
      <c r="B23" s="19">
        <v>997363</v>
      </c>
      <c r="C23" s="20"/>
      <c r="D23" s="20"/>
      <c r="E23" s="20"/>
      <c r="F23" s="20"/>
      <c r="G23" s="21"/>
      <c r="H23" s="22"/>
    </row>
    <row r="24" spans="1:8" ht="12.75">
      <c r="A24" s="23">
        <v>92</v>
      </c>
      <c r="B24" s="19"/>
      <c r="C24" s="20">
        <v>93930</v>
      </c>
      <c r="D24" s="20"/>
      <c r="E24" s="20"/>
      <c r="F24" s="20"/>
      <c r="G24" s="21"/>
      <c r="H24" s="22"/>
    </row>
    <row r="25" spans="1:8" ht="12.75">
      <c r="A25" s="23"/>
      <c r="B25" s="19"/>
      <c r="C25" s="20"/>
      <c r="D25" s="20"/>
      <c r="E25" s="20"/>
      <c r="F25" s="20"/>
      <c r="G25" s="21"/>
      <c r="H25" s="22"/>
    </row>
    <row r="26" spans="1:8" ht="13.5" thickBot="1">
      <c r="A26" s="24"/>
      <c r="B26" s="25"/>
      <c r="C26" s="26"/>
      <c r="D26" s="26"/>
      <c r="E26" s="26"/>
      <c r="F26" s="26"/>
      <c r="G26" s="27"/>
      <c r="H26" s="28"/>
    </row>
    <row r="27" spans="1:8" s="2" customFormat="1" ht="30" customHeight="1" thickBot="1">
      <c r="A27" s="29" t="s">
        <v>19</v>
      </c>
      <c r="B27" s="30">
        <f>SUM(B20:B26)</f>
        <v>997363</v>
      </c>
      <c r="C27" s="30">
        <f aca="true" t="shared" si="1" ref="C27:H27">SUM(C20:C26)</f>
        <v>111908</v>
      </c>
      <c r="D27" s="30">
        <f t="shared" si="1"/>
        <v>30999</v>
      </c>
      <c r="E27" s="30">
        <f t="shared" si="1"/>
        <v>7956311</v>
      </c>
      <c r="F27" s="30">
        <f t="shared" si="1"/>
        <v>0</v>
      </c>
      <c r="G27" s="30">
        <f t="shared" si="1"/>
        <v>0</v>
      </c>
      <c r="H27" s="30">
        <f t="shared" si="1"/>
        <v>0</v>
      </c>
    </row>
    <row r="28" spans="1:8" s="2" customFormat="1" ht="28.5" customHeight="1" thickBot="1">
      <c r="A28" s="29" t="s">
        <v>62</v>
      </c>
      <c r="B28" s="124">
        <f>B27+C27+D27+E27+F27+G27+H27</f>
        <v>9096581</v>
      </c>
      <c r="C28" s="125"/>
      <c r="D28" s="125"/>
      <c r="E28" s="125"/>
      <c r="F28" s="125"/>
      <c r="G28" s="125"/>
      <c r="H28" s="126"/>
    </row>
    <row r="29" spans="4:5" ht="13.5" thickBot="1">
      <c r="D29" s="33"/>
      <c r="E29" s="34"/>
    </row>
    <row r="30" spans="1:8" ht="27" thickBot="1">
      <c r="A30" s="96" t="s">
        <v>11</v>
      </c>
      <c r="B30" s="127" t="s">
        <v>68</v>
      </c>
      <c r="C30" s="128"/>
      <c r="D30" s="128"/>
      <c r="E30" s="128"/>
      <c r="F30" s="128"/>
      <c r="G30" s="128"/>
      <c r="H30" s="129"/>
    </row>
    <row r="31" spans="1:8" ht="66" thickBot="1">
      <c r="A31" s="97" t="s">
        <v>12</v>
      </c>
      <c r="B31" s="16" t="s">
        <v>13</v>
      </c>
      <c r="C31" s="17" t="s">
        <v>14</v>
      </c>
      <c r="D31" s="17" t="s">
        <v>15</v>
      </c>
      <c r="E31" s="17" t="s">
        <v>16</v>
      </c>
      <c r="F31" s="17" t="s">
        <v>17</v>
      </c>
      <c r="G31" s="17" t="s">
        <v>45</v>
      </c>
      <c r="H31" s="18" t="s">
        <v>18</v>
      </c>
    </row>
    <row r="32" spans="1:8" ht="12.75">
      <c r="A32" s="104">
        <v>63</v>
      </c>
      <c r="B32" s="105"/>
      <c r="C32" s="4"/>
      <c r="D32" s="109"/>
      <c r="E32" s="107">
        <v>8075656</v>
      </c>
      <c r="F32" s="5"/>
      <c r="G32" s="6"/>
      <c r="H32" s="7"/>
    </row>
    <row r="33" spans="1:8" ht="12.75">
      <c r="A33" s="23">
        <v>65</v>
      </c>
      <c r="B33" s="19"/>
      <c r="C33" s="20"/>
      <c r="D33" s="106">
        <v>9113</v>
      </c>
      <c r="E33" s="20"/>
      <c r="F33" s="20"/>
      <c r="G33" s="21"/>
      <c r="H33" s="22"/>
    </row>
    <row r="34" spans="1:8" ht="12.75">
      <c r="A34" s="23">
        <v>66</v>
      </c>
      <c r="B34" s="19"/>
      <c r="C34" s="20">
        <v>18248</v>
      </c>
      <c r="D34" s="20"/>
      <c r="E34" s="20"/>
      <c r="F34" s="20"/>
      <c r="G34" s="21"/>
      <c r="H34" s="22"/>
    </row>
    <row r="35" spans="1:8" ht="12.75">
      <c r="A35" s="23">
        <v>67</v>
      </c>
      <c r="B35" s="19">
        <v>999328</v>
      </c>
      <c r="C35" s="20"/>
      <c r="D35" s="20"/>
      <c r="E35" s="20"/>
      <c r="F35" s="20"/>
      <c r="G35" s="21"/>
      <c r="H35" s="22"/>
    </row>
    <row r="36" spans="1:8" ht="12.75">
      <c r="A36" s="23">
        <v>92</v>
      </c>
      <c r="B36" s="19"/>
      <c r="C36" s="20">
        <v>95339</v>
      </c>
      <c r="D36" s="20"/>
      <c r="E36" s="20"/>
      <c r="F36" s="20"/>
      <c r="G36" s="21"/>
      <c r="H36" s="22"/>
    </row>
    <row r="37" spans="1:8" ht="13.5" customHeight="1">
      <c r="A37" s="23"/>
      <c r="B37" s="19"/>
      <c r="C37" s="20"/>
      <c r="D37" s="20"/>
      <c r="E37" s="20"/>
      <c r="F37" s="20"/>
      <c r="G37" s="21"/>
      <c r="H37" s="22"/>
    </row>
    <row r="38" spans="1:8" ht="13.5" customHeight="1">
      <c r="A38" s="23"/>
      <c r="B38" s="19"/>
      <c r="C38" s="20"/>
      <c r="D38" s="20"/>
      <c r="E38" s="20"/>
      <c r="F38" s="20"/>
      <c r="G38" s="21"/>
      <c r="H38" s="22"/>
    </row>
    <row r="39" spans="1:8" ht="13.5" customHeight="1">
      <c r="A39" s="23"/>
      <c r="B39" s="19"/>
      <c r="C39" s="20"/>
      <c r="D39" s="20"/>
      <c r="E39" s="20"/>
      <c r="F39" s="20"/>
      <c r="G39" s="21"/>
      <c r="H39" s="22"/>
    </row>
    <row r="40" spans="1:8" ht="13.5" thickBot="1">
      <c r="A40" s="24"/>
      <c r="B40" s="25"/>
      <c r="C40" s="26"/>
      <c r="D40" s="26"/>
      <c r="E40" s="26"/>
      <c r="F40" s="26"/>
      <c r="G40" s="27"/>
      <c r="H40" s="28"/>
    </row>
    <row r="41" spans="1:8" s="2" customFormat="1" ht="30" customHeight="1" thickBot="1">
      <c r="A41" s="29" t="s">
        <v>19</v>
      </c>
      <c r="B41" s="30">
        <f>SUM(B32:B40)</f>
        <v>999328</v>
      </c>
      <c r="C41" s="30">
        <f aca="true" t="shared" si="2" ref="C41:H41">SUM(C32:C40)</f>
        <v>113587</v>
      </c>
      <c r="D41" s="30">
        <f t="shared" si="2"/>
        <v>9113</v>
      </c>
      <c r="E41" s="30">
        <f t="shared" si="2"/>
        <v>8075656</v>
      </c>
      <c r="F41" s="30">
        <f t="shared" si="2"/>
        <v>0</v>
      </c>
      <c r="G41" s="30">
        <f t="shared" si="2"/>
        <v>0</v>
      </c>
      <c r="H41" s="30">
        <f t="shared" si="2"/>
        <v>0</v>
      </c>
    </row>
    <row r="42" spans="1:8" s="2" customFormat="1" ht="28.5" customHeight="1" thickBot="1">
      <c r="A42" s="29" t="s">
        <v>69</v>
      </c>
      <c r="B42" s="124">
        <f>B41+C41+D41+E41+F41+G41+H41</f>
        <v>9197684</v>
      </c>
      <c r="C42" s="125"/>
      <c r="D42" s="125"/>
      <c r="E42" s="125"/>
      <c r="F42" s="125"/>
      <c r="G42" s="125"/>
      <c r="H42" s="126"/>
    </row>
    <row r="43" spans="3:5" ht="13.5" customHeight="1">
      <c r="C43" s="35"/>
      <c r="D43" s="33"/>
      <c r="E43" s="36"/>
    </row>
    <row r="44" spans="3:5" ht="13.5" customHeight="1">
      <c r="C44" s="35"/>
      <c r="D44" s="37"/>
      <c r="E44" s="38"/>
    </row>
    <row r="45" spans="4:5" ht="13.5" customHeight="1">
      <c r="D45" s="39"/>
      <c r="E45" s="40"/>
    </row>
    <row r="46" spans="4:5" ht="13.5" customHeight="1">
      <c r="D46" s="41"/>
      <c r="E46" s="42"/>
    </row>
    <row r="47" spans="4:5" ht="13.5" customHeight="1">
      <c r="D47" s="33"/>
      <c r="E47" s="34"/>
    </row>
    <row r="48" spans="3:5" ht="28.5" customHeight="1">
      <c r="C48" s="35"/>
      <c r="D48" s="33"/>
      <c r="E48" s="43"/>
    </row>
    <row r="49" spans="3:5" ht="13.5" customHeight="1">
      <c r="C49" s="35"/>
      <c r="D49" s="33"/>
      <c r="E49" s="38"/>
    </row>
    <row r="50" spans="4:5" ht="13.5" customHeight="1">
      <c r="D50" s="33"/>
      <c r="E50" s="34"/>
    </row>
    <row r="51" spans="4:5" ht="13.5" customHeight="1">
      <c r="D51" s="33"/>
      <c r="E51" s="42"/>
    </row>
    <row r="52" spans="4:5" ht="13.5" customHeight="1">
      <c r="D52" s="33"/>
      <c r="E52" s="34"/>
    </row>
    <row r="53" spans="4:5" ht="22.5" customHeight="1">
      <c r="D53" s="33"/>
      <c r="E53" s="44"/>
    </row>
    <row r="54" spans="4:5" ht="13.5" customHeight="1">
      <c r="D54" s="39"/>
      <c r="E54" s="40"/>
    </row>
    <row r="55" spans="2:5" ht="13.5" customHeight="1">
      <c r="B55" s="35"/>
      <c r="D55" s="39"/>
      <c r="E55" s="45"/>
    </row>
    <row r="56" spans="3:5" ht="13.5" customHeight="1">
      <c r="C56" s="35"/>
      <c r="D56" s="39"/>
      <c r="E56" s="46"/>
    </row>
    <row r="57" spans="3:5" ht="13.5" customHeight="1">
      <c r="C57" s="35"/>
      <c r="D57" s="41"/>
      <c r="E57" s="38"/>
    </row>
    <row r="58" spans="4:5" ht="13.5" customHeight="1">
      <c r="D58" s="33"/>
      <c r="E58" s="34"/>
    </row>
    <row r="59" spans="2:5" ht="13.5" customHeight="1">
      <c r="B59" s="35"/>
      <c r="D59" s="33"/>
      <c r="E59" s="36"/>
    </row>
    <row r="60" spans="3:5" ht="13.5" customHeight="1">
      <c r="C60" s="35"/>
      <c r="D60" s="33"/>
      <c r="E60" s="45"/>
    </row>
    <row r="61" spans="3:5" ht="13.5" customHeight="1">
      <c r="C61" s="35"/>
      <c r="D61" s="41"/>
      <c r="E61" s="38"/>
    </row>
    <row r="62" spans="4:5" ht="13.5" customHeight="1">
      <c r="D62" s="39"/>
      <c r="E62" s="34"/>
    </row>
    <row r="63" spans="3:5" ht="13.5" customHeight="1">
      <c r="C63" s="35"/>
      <c r="D63" s="39"/>
      <c r="E63" s="45"/>
    </row>
    <row r="64" spans="4:5" ht="22.5" customHeight="1">
      <c r="D64" s="41"/>
      <c r="E64" s="44"/>
    </row>
    <row r="65" spans="4:5" ht="13.5" customHeight="1">
      <c r="D65" s="33"/>
      <c r="E65" s="34"/>
    </row>
    <row r="66" spans="4:5" ht="13.5" customHeight="1">
      <c r="D66" s="41"/>
      <c r="E66" s="38"/>
    </row>
    <row r="67" spans="4:5" ht="13.5" customHeight="1">
      <c r="D67" s="33"/>
      <c r="E67" s="34"/>
    </row>
    <row r="68" spans="4:5" ht="13.5" customHeight="1">
      <c r="D68" s="33"/>
      <c r="E68" s="34"/>
    </row>
    <row r="69" spans="1:5" ht="13.5" customHeight="1">
      <c r="A69" s="35"/>
      <c r="D69" s="47"/>
      <c r="E69" s="45"/>
    </row>
    <row r="70" spans="2:5" ht="13.5" customHeight="1">
      <c r="B70" s="35"/>
      <c r="C70" s="35"/>
      <c r="D70" s="48"/>
      <c r="E70" s="45"/>
    </row>
    <row r="71" spans="2:5" ht="13.5" customHeight="1">
      <c r="B71" s="35"/>
      <c r="C71" s="35"/>
      <c r="D71" s="48"/>
      <c r="E71" s="36"/>
    </row>
    <row r="72" spans="2:5" ht="13.5" customHeight="1">
      <c r="B72" s="35"/>
      <c r="C72" s="35"/>
      <c r="D72" s="41"/>
      <c r="E72" s="42"/>
    </row>
    <row r="73" spans="4:5" ht="12.75">
      <c r="D73" s="33"/>
      <c r="E73" s="34"/>
    </row>
    <row r="74" spans="2:5" ht="12.75">
      <c r="B74" s="35"/>
      <c r="D74" s="33"/>
      <c r="E74" s="45"/>
    </row>
    <row r="75" spans="3:5" ht="12.75">
      <c r="C75" s="35"/>
      <c r="D75" s="33"/>
      <c r="E75" s="36"/>
    </row>
    <row r="76" spans="3:5" ht="12.75">
      <c r="C76" s="35"/>
      <c r="D76" s="41"/>
      <c r="E76" s="38"/>
    </row>
    <row r="77" spans="4:5" ht="12.75">
      <c r="D77" s="33"/>
      <c r="E77" s="34"/>
    </row>
    <row r="78" spans="4:5" ht="12.75">
      <c r="D78" s="33"/>
      <c r="E78" s="34"/>
    </row>
    <row r="79" spans="4:5" ht="12.75">
      <c r="D79" s="49"/>
      <c r="E79" s="50"/>
    </row>
    <row r="80" spans="4:5" ht="12.75">
      <c r="D80" s="33"/>
      <c r="E80" s="34"/>
    </row>
    <row r="81" spans="4:5" ht="12.75">
      <c r="D81" s="33"/>
      <c r="E81" s="34"/>
    </row>
    <row r="82" spans="4:5" ht="12.75">
      <c r="D82" s="33"/>
      <c r="E82" s="34"/>
    </row>
    <row r="83" spans="4:5" ht="12.75">
      <c r="D83" s="41"/>
      <c r="E83" s="38"/>
    </row>
    <row r="84" spans="4:5" ht="12.75">
      <c r="D84" s="33"/>
      <c r="E84" s="34"/>
    </row>
    <row r="85" spans="4:5" ht="12.75">
      <c r="D85" s="41"/>
      <c r="E85" s="38"/>
    </row>
    <row r="86" spans="4:5" ht="12.75">
      <c r="D86" s="33"/>
      <c r="E86" s="34"/>
    </row>
    <row r="87" spans="4:5" ht="12.75">
      <c r="D87" s="33"/>
      <c r="E87" s="34"/>
    </row>
    <row r="88" spans="4:5" ht="12.75">
      <c r="D88" s="33"/>
      <c r="E88" s="34"/>
    </row>
    <row r="89" spans="4:5" ht="12.75">
      <c r="D89" s="33"/>
      <c r="E89" s="34"/>
    </row>
    <row r="90" spans="1:5" ht="28.5" customHeight="1">
      <c r="A90" s="51"/>
      <c r="B90" s="51"/>
      <c r="C90" s="51"/>
      <c r="D90" s="52"/>
      <c r="E90" s="53"/>
    </row>
    <row r="91" spans="3:5" ht="12.75">
      <c r="C91" s="35"/>
      <c r="D91" s="33"/>
      <c r="E91" s="36"/>
    </row>
    <row r="92" spans="4:5" ht="12.75">
      <c r="D92" s="54"/>
      <c r="E92" s="55"/>
    </row>
    <row r="93" spans="4:5" ht="12.75">
      <c r="D93" s="33"/>
      <c r="E93" s="34"/>
    </row>
    <row r="94" spans="4:5" ht="12.75">
      <c r="D94" s="49"/>
      <c r="E94" s="50"/>
    </row>
    <row r="95" spans="4:5" ht="12.75">
      <c r="D95" s="49"/>
      <c r="E95" s="50"/>
    </row>
    <row r="96" spans="4:5" ht="12.75">
      <c r="D96" s="33"/>
      <c r="E96" s="34"/>
    </row>
    <row r="97" spans="4:5" ht="12.75">
      <c r="D97" s="41"/>
      <c r="E97" s="38"/>
    </row>
    <row r="98" spans="4:5" ht="12.75">
      <c r="D98" s="33"/>
      <c r="E98" s="34"/>
    </row>
    <row r="99" spans="4:5" ht="12.75">
      <c r="D99" s="33"/>
      <c r="E99" s="34"/>
    </row>
    <row r="100" spans="4:5" ht="12.75">
      <c r="D100" s="41"/>
      <c r="E100" s="38"/>
    </row>
    <row r="101" spans="4:5" ht="12.75">
      <c r="D101" s="33"/>
      <c r="E101" s="34"/>
    </row>
    <row r="102" spans="4:5" ht="12.75">
      <c r="D102" s="49"/>
      <c r="E102" s="50"/>
    </row>
    <row r="103" spans="4:5" ht="12.75">
      <c r="D103" s="41"/>
      <c r="E103" s="55"/>
    </row>
    <row r="104" spans="4:5" ht="12.75">
      <c r="D104" s="39"/>
      <c r="E104" s="50"/>
    </row>
    <row r="105" spans="4:5" ht="12.75">
      <c r="D105" s="41"/>
      <c r="E105" s="38"/>
    </row>
    <row r="106" spans="4:5" ht="12.75">
      <c r="D106" s="33"/>
      <c r="E106" s="34"/>
    </row>
    <row r="107" spans="3:5" ht="12.75">
      <c r="C107" s="35"/>
      <c r="D107" s="33"/>
      <c r="E107" s="36"/>
    </row>
    <row r="108" spans="4:5" ht="12.75">
      <c r="D108" s="39"/>
      <c r="E108" s="38"/>
    </row>
    <row r="109" spans="4:5" ht="12.75">
      <c r="D109" s="39"/>
      <c r="E109" s="50"/>
    </row>
    <row r="110" spans="3:5" ht="12.75">
      <c r="C110" s="35"/>
      <c r="D110" s="39"/>
      <c r="E110" s="56"/>
    </row>
    <row r="111" spans="3:5" ht="12.75">
      <c r="C111" s="35"/>
      <c r="D111" s="41"/>
      <c r="E111" s="42"/>
    </row>
    <row r="112" spans="4:5" ht="12.75">
      <c r="D112" s="33"/>
      <c r="E112" s="34"/>
    </row>
    <row r="113" spans="4:5" ht="12.75">
      <c r="D113" s="54"/>
      <c r="E113" s="57"/>
    </row>
    <row r="114" spans="4:5" ht="11.25" customHeight="1">
      <c r="D114" s="49"/>
      <c r="E114" s="50"/>
    </row>
    <row r="115" spans="2:5" ht="24" customHeight="1">
      <c r="B115" s="35"/>
      <c r="D115" s="49"/>
      <c r="E115" s="58"/>
    </row>
    <row r="116" spans="3:5" ht="15" customHeight="1">
      <c r="C116" s="35"/>
      <c r="D116" s="49"/>
      <c r="E116" s="58"/>
    </row>
    <row r="117" spans="4:5" ht="11.25" customHeight="1">
      <c r="D117" s="54"/>
      <c r="E117" s="55"/>
    </row>
    <row r="118" spans="4:5" ht="12.75">
      <c r="D118" s="49"/>
      <c r="E118" s="50"/>
    </row>
    <row r="119" spans="2:5" ht="13.5" customHeight="1">
      <c r="B119" s="35"/>
      <c r="D119" s="49"/>
      <c r="E119" s="59"/>
    </row>
    <row r="120" spans="3:5" ht="12.75" customHeight="1">
      <c r="C120" s="35"/>
      <c r="D120" s="49"/>
      <c r="E120" s="36"/>
    </row>
    <row r="121" spans="3:5" ht="12.75" customHeight="1">
      <c r="C121" s="35"/>
      <c r="D121" s="41"/>
      <c r="E121" s="42"/>
    </row>
    <row r="122" spans="4:5" ht="12.75">
      <c r="D122" s="33"/>
      <c r="E122" s="34"/>
    </row>
    <row r="123" spans="3:5" ht="12.75">
      <c r="C123" s="35"/>
      <c r="D123" s="33"/>
      <c r="E123" s="56"/>
    </row>
    <row r="124" spans="4:5" ht="12.75">
      <c r="D124" s="54"/>
      <c r="E124" s="55"/>
    </row>
    <row r="125" spans="4:5" ht="12.75">
      <c r="D125" s="49"/>
      <c r="E125" s="50"/>
    </row>
    <row r="126" spans="4:5" ht="12.75">
      <c r="D126" s="33"/>
      <c r="E126" s="34"/>
    </row>
    <row r="127" spans="1:5" ht="19.5" customHeight="1">
      <c r="A127" s="60"/>
      <c r="B127" s="11"/>
      <c r="C127" s="11"/>
      <c r="D127" s="11"/>
      <c r="E127" s="45"/>
    </row>
    <row r="128" spans="1:5" ht="15" customHeight="1">
      <c r="A128" s="35"/>
      <c r="D128" s="47"/>
      <c r="E128" s="45"/>
    </row>
    <row r="129" spans="1:5" ht="12.75">
      <c r="A129" s="35"/>
      <c r="B129" s="35"/>
      <c r="D129" s="47"/>
      <c r="E129" s="36"/>
    </row>
    <row r="130" spans="3:5" ht="12.75">
      <c r="C130" s="35"/>
      <c r="D130" s="33"/>
      <c r="E130" s="45"/>
    </row>
    <row r="131" spans="4:5" ht="12.75">
      <c r="D131" s="37"/>
      <c r="E131" s="38"/>
    </row>
    <row r="132" spans="2:5" ht="12.75">
      <c r="B132" s="35"/>
      <c r="D132" s="33"/>
      <c r="E132" s="36"/>
    </row>
    <row r="133" spans="3:5" ht="12.75">
      <c r="C133" s="35"/>
      <c r="D133" s="33"/>
      <c r="E133" s="36"/>
    </row>
    <row r="134" spans="4:5" ht="12.75">
      <c r="D134" s="41"/>
      <c r="E134" s="42"/>
    </row>
    <row r="135" spans="3:5" ht="22.5" customHeight="1">
      <c r="C135" s="35"/>
      <c r="D135" s="33"/>
      <c r="E135" s="43"/>
    </row>
    <row r="136" spans="4:5" ht="12.75">
      <c r="D136" s="33"/>
      <c r="E136" s="42"/>
    </row>
    <row r="137" spans="2:5" ht="12.75">
      <c r="B137" s="35"/>
      <c r="D137" s="39"/>
      <c r="E137" s="45"/>
    </row>
    <row r="138" spans="3:5" ht="12.75">
      <c r="C138" s="35"/>
      <c r="D138" s="39"/>
      <c r="E138" s="46"/>
    </row>
    <row r="139" spans="4:5" ht="12.75">
      <c r="D139" s="41"/>
      <c r="E139" s="38"/>
    </row>
    <row r="140" spans="1:5" ht="13.5" customHeight="1">
      <c r="A140" s="35"/>
      <c r="D140" s="47"/>
      <c r="E140" s="45"/>
    </row>
    <row r="141" spans="2:5" ht="13.5" customHeight="1">
      <c r="B141" s="35"/>
      <c r="D141" s="33"/>
      <c r="E141" s="45"/>
    </row>
    <row r="142" spans="3:5" ht="13.5" customHeight="1">
      <c r="C142" s="35"/>
      <c r="D142" s="33"/>
      <c r="E142" s="36"/>
    </row>
    <row r="143" spans="3:5" ht="12.75">
      <c r="C143" s="35"/>
      <c r="D143" s="41"/>
      <c r="E143" s="38"/>
    </row>
    <row r="144" spans="3:5" ht="12.75">
      <c r="C144" s="35"/>
      <c r="D144" s="33"/>
      <c r="E144" s="36"/>
    </row>
    <row r="145" spans="4:5" ht="12.75">
      <c r="D145" s="54"/>
      <c r="E145" s="55"/>
    </row>
    <row r="146" spans="3:5" ht="12.75">
      <c r="C146" s="35"/>
      <c r="D146" s="39"/>
      <c r="E146" s="56"/>
    </row>
    <row r="147" spans="3:5" ht="12.75">
      <c r="C147" s="35"/>
      <c r="D147" s="41"/>
      <c r="E147" s="42"/>
    </row>
    <row r="148" spans="4:5" ht="12.75">
      <c r="D148" s="54"/>
      <c r="E148" s="61"/>
    </row>
    <row r="149" spans="2:5" ht="12.75">
      <c r="B149" s="35"/>
      <c r="D149" s="49"/>
      <c r="E149" s="59"/>
    </row>
    <row r="150" spans="3:5" ht="12.75">
      <c r="C150" s="35"/>
      <c r="D150" s="49"/>
      <c r="E150" s="36"/>
    </row>
    <row r="151" spans="3:5" ht="12.75">
      <c r="C151" s="35"/>
      <c r="D151" s="41"/>
      <c r="E151" s="42"/>
    </row>
    <row r="152" spans="3:5" ht="12.75">
      <c r="C152" s="35"/>
      <c r="D152" s="41"/>
      <c r="E152" s="42"/>
    </row>
    <row r="153" spans="4:5" ht="12.75">
      <c r="D153" s="33"/>
      <c r="E153" s="34"/>
    </row>
    <row r="154" spans="1:5" s="62" customFormat="1" ht="18" customHeight="1">
      <c r="A154" s="130"/>
      <c r="B154" s="131"/>
      <c r="C154" s="131"/>
      <c r="D154" s="131"/>
      <c r="E154" s="131"/>
    </row>
    <row r="155" spans="1:5" ht="28.5" customHeight="1">
      <c r="A155" s="51"/>
      <c r="B155" s="51"/>
      <c r="C155" s="51"/>
      <c r="D155" s="52"/>
      <c r="E155" s="53"/>
    </row>
    <row r="157" spans="1:5" ht="15">
      <c r="A157" s="64"/>
      <c r="B157" s="35"/>
      <c r="C157" s="35"/>
      <c r="D157" s="65"/>
      <c r="E157" s="10"/>
    </row>
    <row r="158" spans="1:5" ht="12.75">
      <c r="A158" s="35"/>
      <c r="B158" s="35"/>
      <c r="C158" s="35"/>
      <c r="D158" s="65"/>
      <c r="E158" s="10"/>
    </row>
    <row r="159" spans="1:5" ht="17.25" customHeight="1">
      <c r="A159" s="35"/>
      <c r="B159" s="35"/>
      <c r="C159" s="35"/>
      <c r="D159" s="65"/>
      <c r="E159" s="10"/>
    </row>
    <row r="160" spans="1:5" ht="13.5" customHeight="1">
      <c r="A160" s="35"/>
      <c r="B160" s="35"/>
      <c r="C160" s="35"/>
      <c r="D160" s="65"/>
      <c r="E160" s="10"/>
    </row>
    <row r="161" spans="1:5" ht="12.75">
      <c r="A161" s="35"/>
      <c r="B161" s="35"/>
      <c r="C161" s="35"/>
      <c r="D161" s="65"/>
      <c r="E161" s="10"/>
    </row>
    <row r="162" spans="1:3" ht="12.75">
      <c r="A162" s="35"/>
      <c r="B162" s="35"/>
      <c r="C162" s="35"/>
    </row>
    <row r="163" spans="1:5" ht="12.75">
      <c r="A163" s="35"/>
      <c r="B163" s="35"/>
      <c r="C163" s="35"/>
      <c r="D163" s="65"/>
      <c r="E163" s="10"/>
    </row>
    <row r="164" spans="1:5" ht="12.75">
      <c r="A164" s="35"/>
      <c r="B164" s="35"/>
      <c r="C164" s="35"/>
      <c r="D164" s="65"/>
      <c r="E164" s="66"/>
    </row>
    <row r="165" spans="1:5" ht="12.75">
      <c r="A165" s="35"/>
      <c r="B165" s="35"/>
      <c r="C165" s="35"/>
      <c r="D165" s="65"/>
      <c r="E165" s="10"/>
    </row>
    <row r="166" spans="1:5" ht="22.5" customHeight="1">
      <c r="A166" s="35"/>
      <c r="B166" s="35"/>
      <c r="C166" s="35"/>
      <c r="D166" s="65"/>
      <c r="E166" s="43"/>
    </row>
    <row r="167" spans="4:5" ht="22.5" customHeight="1">
      <c r="D167" s="41"/>
      <c r="E167" s="44"/>
    </row>
  </sheetData>
  <sheetProtection/>
  <mergeCells count="8">
    <mergeCell ref="A1:H1"/>
    <mergeCell ref="B16:H16"/>
    <mergeCell ref="B18:H18"/>
    <mergeCell ref="B28:H28"/>
    <mergeCell ref="B30:H30"/>
    <mergeCell ref="A154:E154"/>
    <mergeCell ref="B3:H3"/>
    <mergeCell ref="B42:H4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88" max="9" man="1"/>
    <brk id="15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9"/>
  <sheetViews>
    <sheetView zoomScalePageLayoutView="0" workbookViewId="0" topLeftCell="A46">
      <selection activeCell="E66" sqref="E66"/>
    </sheetView>
  </sheetViews>
  <sheetFormatPr defaultColWidth="11.421875" defaultRowHeight="12.75"/>
  <cols>
    <col min="1" max="1" width="9.00390625" style="89" customWidth="1"/>
    <col min="2" max="2" width="31.421875" style="92" customWidth="1"/>
    <col min="3" max="3" width="13.57421875" style="3" customWidth="1"/>
    <col min="4" max="4" width="11.421875" style="3" bestFit="1" customWidth="1"/>
    <col min="5" max="5" width="10.28125" style="3" customWidth="1"/>
    <col min="6" max="6" width="9.28125" style="3" customWidth="1"/>
    <col min="7" max="7" width="13.421875" style="3" customWidth="1"/>
    <col min="8" max="8" width="7.7109375" style="3" customWidth="1"/>
    <col min="9" max="9" width="12.57421875" style="3" customWidth="1"/>
    <col min="10" max="10" width="9.28125" style="3" customWidth="1"/>
    <col min="11" max="12" width="12.28125" style="3" bestFit="1" customWidth="1"/>
    <col min="13" max="16384" width="11.421875" style="1" customWidth="1"/>
  </cols>
  <sheetData>
    <row r="1" spans="1:12" ht="24" customHeight="1">
      <c r="A1" s="132" t="s">
        <v>20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s="10" customFormat="1" ht="40.5">
      <c r="A2" s="8" t="s">
        <v>21</v>
      </c>
      <c r="B2" s="8" t="s">
        <v>22</v>
      </c>
      <c r="C2" s="9" t="s">
        <v>63</v>
      </c>
      <c r="D2" s="93" t="s">
        <v>13</v>
      </c>
      <c r="E2" s="93" t="s">
        <v>14</v>
      </c>
      <c r="F2" s="93" t="s">
        <v>15</v>
      </c>
      <c r="G2" s="93" t="s">
        <v>16</v>
      </c>
      <c r="H2" s="93" t="s">
        <v>23</v>
      </c>
      <c r="I2" s="93" t="s">
        <v>57</v>
      </c>
      <c r="J2" s="93" t="s">
        <v>18</v>
      </c>
      <c r="K2" s="9" t="s">
        <v>60</v>
      </c>
      <c r="L2" s="9" t="s">
        <v>70</v>
      </c>
    </row>
    <row r="3" spans="1:12" ht="12.75">
      <c r="A3" s="88"/>
      <c r="B3" s="13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10" customFormat="1" ht="26.25">
      <c r="A4" s="88"/>
      <c r="B4" s="90" t="s">
        <v>47</v>
      </c>
      <c r="C4" s="102">
        <f>SUM(D4+E4+F4+G4+H4+I4+J4)</f>
        <v>16790436.009999998</v>
      </c>
      <c r="D4" s="102">
        <f>SUM(D8+D20+D28+D38+D50+D62+D69)</f>
        <v>982624.01</v>
      </c>
      <c r="E4" s="10">
        <f aca="true" t="shared" si="0" ref="E4:L4">SUM(E8+E20+E27+E38+E50+E62+E69)</f>
        <v>17800</v>
      </c>
      <c r="F4" s="10">
        <f t="shared" si="0"/>
        <v>11080</v>
      </c>
      <c r="G4" s="102">
        <f>SUM(G8+G9+G20+G27+G38+G50+G62+G69)</f>
        <v>15736252</v>
      </c>
      <c r="H4" s="10">
        <f t="shared" si="0"/>
        <v>1000</v>
      </c>
      <c r="I4" s="10">
        <f t="shared" si="0"/>
        <v>41680</v>
      </c>
      <c r="J4" s="10">
        <f t="shared" si="0"/>
        <v>0</v>
      </c>
      <c r="K4" s="102">
        <f>SUM(K8+K20+K27+K38+K50+K62)</f>
        <v>8882574</v>
      </c>
      <c r="L4" s="10">
        <f t="shared" si="0"/>
        <v>9002817.7</v>
      </c>
    </row>
    <row r="5" spans="1:12" ht="12.75">
      <c r="A5" s="88"/>
      <c r="B5" s="1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10" customFormat="1" ht="12.75">
      <c r="A6" s="88"/>
      <c r="B6" s="91" t="s">
        <v>48</v>
      </c>
      <c r="C6" s="10">
        <f>SUM(C8+C20+C29)</f>
        <v>8840900.01</v>
      </c>
      <c r="D6" s="10">
        <f aca="true" t="shared" si="1" ref="D6:L6">SUM(D8+D20+D29)</f>
        <v>982624.01</v>
      </c>
      <c r="E6" s="10">
        <f t="shared" si="1"/>
        <v>0</v>
      </c>
      <c r="F6" s="10">
        <f t="shared" si="1"/>
        <v>0</v>
      </c>
      <c r="G6" s="10">
        <f t="shared" si="1"/>
        <v>7858276</v>
      </c>
      <c r="H6" s="10">
        <f t="shared" si="1"/>
        <v>0</v>
      </c>
      <c r="I6" s="10">
        <f t="shared" si="1"/>
        <v>0</v>
      </c>
      <c r="J6" s="10">
        <f t="shared" si="1"/>
        <v>0</v>
      </c>
      <c r="K6" s="10">
        <f t="shared" si="1"/>
        <v>8768068.8</v>
      </c>
      <c r="L6" s="10">
        <f t="shared" si="1"/>
        <v>8886594.93</v>
      </c>
    </row>
    <row r="7" spans="1:2" s="10" customFormat="1" ht="12.75" customHeight="1">
      <c r="A7" s="100" t="s">
        <v>43</v>
      </c>
      <c r="B7" s="91" t="s">
        <v>49</v>
      </c>
    </row>
    <row r="8" spans="1:12" s="10" customFormat="1" ht="12.75">
      <c r="A8" s="88">
        <v>3</v>
      </c>
      <c r="B8" s="91" t="s">
        <v>24</v>
      </c>
      <c r="C8" s="10">
        <f>SUM(C9+C13+C18)</f>
        <v>8840900.01</v>
      </c>
      <c r="D8" s="102">
        <f>SUM(D9+D13+D18)</f>
        <v>982624.01</v>
      </c>
      <c r="E8" s="102">
        <f aca="true" t="shared" si="2" ref="E8:L8">SUM(E9+E13+E18)</f>
        <v>0</v>
      </c>
      <c r="F8" s="102">
        <f t="shared" si="2"/>
        <v>0</v>
      </c>
      <c r="G8" s="102">
        <f t="shared" si="2"/>
        <v>7858276</v>
      </c>
      <c r="H8" s="102">
        <f t="shared" si="2"/>
        <v>0</v>
      </c>
      <c r="I8" s="102">
        <f t="shared" si="2"/>
        <v>0</v>
      </c>
      <c r="J8" s="102">
        <f t="shared" si="2"/>
        <v>0</v>
      </c>
      <c r="K8" s="102">
        <f t="shared" si="2"/>
        <v>8768068.8</v>
      </c>
      <c r="L8" s="102">
        <f t="shared" si="2"/>
        <v>8886594.93</v>
      </c>
    </row>
    <row r="9" spans="1:12" s="10" customFormat="1" ht="12.75">
      <c r="A9" s="88">
        <v>31</v>
      </c>
      <c r="B9" s="91" t="s">
        <v>25</v>
      </c>
      <c r="C9" s="10">
        <f>SUM(D9+E9+F9+G9+H9+I9+J9)</f>
        <v>7837276</v>
      </c>
      <c r="G9" s="10">
        <f>SUM(G10+G11+G12)</f>
        <v>7837276</v>
      </c>
      <c r="K9" s="10">
        <v>7770706.8</v>
      </c>
      <c r="L9" s="10">
        <v>7887267.4</v>
      </c>
    </row>
    <row r="10" spans="1:12" ht="12.75">
      <c r="A10" s="87">
        <v>311</v>
      </c>
      <c r="B10" s="13" t="s">
        <v>26</v>
      </c>
      <c r="C10" s="10">
        <f>SUM(D10+E10+F10+G10+H10+I10+J10)</f>
        <v>6462072</v>
      </c>
      <c r="D10" s="1"/>
      <c r="E10" s="1"/>
      <c r="F10" s="1"/>
      <c r="G10" s="1">
        <v>6462072</v>
      </c>
      <c r="H10" s="1"/>
      <c r="I10" s="1"/>
      <c r="J10" s="1"/>
      <c r="K10" s="1"/>
      <c r="L10" s="1"/>
    </row>
    <row r="11" spans="1:12" ht="12.75">
      <c r="A11" s="87">
        <v>312</v>
      </c>
      <c r="B11" s="13" t="s">
        <v>27</v>
      </c>
      <c r="C11" s="10">
        <f>SUM(D11+E11+F11+G11+H11+I11+J11)</f>
        <v>242393</v>
      </c>
      <c r="D11" s="1"/>
      <c r="E11" s="1"/>
      <c r="F11" s="1"/>
      <c r="G11" s="1">
        <v>242393</v>
      </c>
      <c r="H11" s="1"/>
      <c r="I11" s="1"/>
      <c r="J11" s="1"/>
      <c r="K11" s="1"/>
      <c r="L11" s="1"/>
    </row>
    <row r="12" spans="1:12" ht="12.75">
      <c r="A12" s="87">
        <v>313</v>
      </c>
      <c r="B12" s="13" t="s">
        <v>28</v>
      </c>
      <c r="C12" s="10">
        <f>SUM(D12+E12+F12+G12+H12+I12+J12)</f>
        <v>1132811</v>
      </c>
      <c r="D12" s="1"/>
      <c r="E12" s="1"/>
      <c r="F12" s="1"/>
      <c r="G12" s="1">
        <v>1132811</v>
      </c>
      <c r="H12" s="1"/>
      <c r="I12" s="1"/>
      <c r="J12" s="1"/>
      <c r="K12" s="1"/>
      <c r="L12" s="1"/>
    </row>
    <row r="13" spans="1:12" s="10" customFormat="1" ht="12.75">
      <c r="A13" s="88">
        <v>32</v>
      </c>
      <c r="B13" s="91" t="s">
        <v>29</v>
      </c>
      <c r="C13" s="10">
        <f>SUM(D13+E13+F13+G13+H13)</f>
        <v>1003522.01</v>
      </c>
      <c r="D13" s="102">
        <f>SUM(D14:D17)</f>
        <v>982522.01</v>
      </c>
      <c r="E13" s="102">
        <f aca="true" t="shared" si="3" ref="E13:J13">SUM(E14:E17)</f>
        <v>0</v>
      </c>
      <c r="F13" s="102">
        <f t="shared" si="3"/>
        <v>0</v>
      </c>
      <c r="G13" s="102">
        <f t="shared" si="3"/>
        <v>21000</v>
      </c>
      <c r="H13" s="102">
        <f t="shared" si="3"/>
        <v>0</v>
      </c>
      <c r="I13" s="102">
        <f t="shared" si="3"/>
        <v>0</v>
      </c>
      <c r="J13" s="102">
        <f t="shared" si="3"/>
        <v>0</v>
      </c>
      <c r="K13" s="102">
        <v>997260</v>
      </c>
      <c r="L13" s="102">
        <v>999224</v>
      </c>
    </row>
    <row r="14" spans="1:12" ht="12.75">
      <c r="A14" s="87">
        <v>321</v>
      </c>
      <c r="B14" s="13" t="s">
        <v>30</v>
      </c>
      <c r="C14" s="10">
        <f aca="true" t="shared" si="4" ref="C14:C65">SUM(D14+E14+F14+G14+H14)</f>
        <v>329972.78</v>
      </c>
      <c r="D14" s="103">
        <v>329972.78</v>
      </c>
      <c r="E14" s="1"/>
      <c r="F14" s="1"/>
      <c r="G14" s="1"/>
      <c r="H14" s="1"/>
      <c r="I14" s="1"/>
      <c r="J14" s="1"/>
      <c r="K14" s="1"/>
      <c r="L14" s="1"/>
    </row>
    <row r="15" spans="1:12" ht="12.75">
      <c r="A15" s="87">
        <v>322</v>
      </c>
      <c r="B15" s="13" t="s">
        <v>31</v>
      </c>
      <c r="C15" s="10">
        <f t="shared" si="4"/>
        <v>298095.44</v>
      </c>
      <c r="D15" s="1">
        <v>298095.44</v>
      </c>
      <c r="E15" s="1"/>
      <c r="F15" s="1"/>
      <c r="G15" s="1"/>
      <c r="H15" s="1"/>
      <c r="I15" s="1"/>
      <c r="J15" s="1"/>
      <c r="K15" s="1"/>
      <c r="L15" s="1"/>
    </row>
    <row r="16" spans="1:12" ht="12.75">
      <c r="A16" s="87">
        <v>323</v>
      </c>
      <c r="B16" s="13" t="s">
        <v>32</v>
      </c>
      <c r="C16" s="10">
        <f t="shared" si="4"/>
        <v>299491.06</v>
      </c>
      <c r="D16" s="103">
        <v>299491.06</v>
      </c>
      <c r="E16" s="1"/>
      <c r="F16" s="1"/>
      <c r="G16" s="1"/>
      <c r="H16" s="1"/>
      <c r="I16" s="1"/>
      <c r="J16" s="1"/>
      <c r="K16" s="1"/>
      <c r="L16" s="1"/>
    </row>
    <row r="17" spans="1:12" ht="26.25">
      <c r="A17" s="87">
        <v>329</v>
      </c>
      <c r="B17" s="13" t="s">
        <v>33</v>
      </c>
      <c r="C17" s="10">
        <f t="shared" si="4"/>
        <v>75962.73000000001</v>
      </c>
      <c r="D17" s="103">
        <v>54962.73</v>
      </c>
      <c r="E17" s="1"/>
      <c r="F17" s="1"/>
      <c r="G17" s="1">
        <v>21000</v>
      </c>
      <c r="H17" s="1"/>
      <c r="I17" s="1"/>
      <c r="J17" s="1"/>
      <c r="K17" s="1"/>
      <c r="L17" s="1"/>
    </row>
    <row r="18" spans="1:12" s="10" customFormat="1" ht="12.75">
      <c r="A18" s="88">
        <v>34</v>
      </c>
      <c r="B18" s="91" t="s">
        <v>34</v>
      </c>
      <c r="C18" s="10">
        <f>SUM(D18+E18+F18+G18+H18+I18+J18)</f>
        <v>102</v>
      </c>
      <c r="D18" s="10">
        <v>102</v>
      </c>
      <c r="E18" s="10">
        <f aca="true" t="shared" si="5" ref="E18:J18">E19</f>
        <v>0</v>
      </c>
      <c r="F18" s="10">
        <f t="shared" si="5"/>
        <v>0</v>
      </c>
      <c r="G18" s="10">
        <f t="shared" si="5"/>
        <v>0</v>
      </c>
      <c r="H18" s="10">
        <f t="shared" si="5"/>
        <v>0</v>
      </c>
      <c r="I18" s="10">
        <f t="shared" si="5"/>
        <v>0</v>
      </c>
      <c r="J18" s="10">
        <f t="shared" si="5"/>
        <v>0</v>
      </c>
      <c r="K18" s="10">
        <v>102</v>
      </c>
      <c r="L18" s="10">
        <v>103.53</v>
      </c>
    </row>
    <row r="19" spans="1:12" ht="12.75">
      <c r="A19" s="87">
        <v>343</v>
      </c>
      <c r="B19" s="13" t="s">
        <v>35</v>
      </c>
      <c r="C19" s="10">
        <f t="shared" si="4"/>
        <v>102</v>
      </c>
      <c r="D19" s="1">
        <v>102</v>
      </c>
      <c r="E19" s="1"/>
      <c r="F19" s="1"/>
      <c r="G19" s="1"/>
      <c r="H19" s="1"/>
      <c r="I19" s="1"/>
      <c r="J19" s="1"/>
      <c r="K19" s="1"/>
      <c r="L19" s="1"/>
    </row>
    <row r="20" spans="1:12" s="10" customFormat="1" ht="26.25">
      <c r="A20" s="88">
        <v>4</v>
      </c>
      <c r="B20" s="91" t="s">
        <v>37</v>
      </c>
      <c r="C20" s="10">
        <f t="shared" si="4"/>
        <v>0</v>
      </c>
      <c r="D20" s="102">
        <f>D22</f>
        <v>0</v>
      </c>
      <c r="E20" s="102">
        <f aca="true" t="shared" si="6" ref="E20:L20">E22</f>
        <v>0</v>
      </c>
      <c r="F20" s="102">
        <f t="shared" si="6"/>
        <v>0</v>
      </c>
      <c r="G20" s="102">
        <f t="shared" si="6"/>
        <v>0</v>
      </c>
      <c r="H20" s="102">
        <f t="shared" si="6"/>
        <v>0</v>
      </c>
      <c r="I20" s="102">
        <f t="shared" si="6"/>
        <v>0</v>
      </c>
      <c r="J20" s="102">
        <f t="shared" si="6"/>
        <v>0</v>
      </c>
      <c r="K20" s="102">
        <f t="shared" si="6"/>
        <v>0</v>
      </c>
      <c r="L20" s="102">
        <f t="shared" si="6"/>
        <v>0</v>
      </c>
    </row>
    <row r="21" spans="1:3" s="10" customFormat="1" ht="26.25">
      <c r="A21" s="88">
        <v>42</v>
      </c>
      <c r="B21" s="91" t="s">
        <v>38</v>
      </c>
      <c r="C21" s="10">
        <f>SUM(C22+C23)</f>
        <v>0</v>
      </c>
    </row>
    <row r="22" spans="1:12" ht="12.75">
      <c r="A22" s="87">
        <v>422</v>
      </c>
      <c r="B22" s="13" t="s">
        <v>36</v>
      </c>
      <c r="C22" s="10">
        <f t="shared" si="4"/>
        <v>0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6.25">
      <c r="A23" s="87">
        <v>424</v>
      </c>
      <c r="B23" s="13" t="s">
        <v>39</v>
      </c>
      <c r="C23" s="10">
        <f t="shared" si="4"/>
        <v>0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88"/>
      <c r="B24" s="13"/>
      <c r="C24" s="10">
        <f t="shared" si="4"/>
        <v>0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88"/>
      <c r="B25" s="13" t="s">
        <v>54</v>
      </c>
      <c r="C25" s="10">
        <f t="shared" si="4"/>
        <v>0</v>
      </c>
      <c r="D25" s="1"/>
      <c r="E25" s="1"/>
      <c r="F25" s="1"/>
      <c r="G25" s="1"/>
      <c r="H25" s="1"/>
      <c r="I25" s="1"/>
      <c r="J25" s="1"/>
      <c r="K25" s="1"/>
      <c r="L25" s="1"/>
    </row>
    <row r="26" spans="1:3" s="10" customFormat="1" ht="12.75" customHeight="1">
      <c r="A26" s="100" t="s">
        <v>43</v>
      </c>
      <c r="B26" s="91" t="s">
        <v>50</v>
      </c>
      <c r="C26" s="10">
        <f t="shared" si="4"/>
        <v>0</v>
      </c>
    </row>
    <row r="27" spans="1:3" s="10" customFormat="1" ht="12.75">
      <c r="A27" s="88">
        <v>3</v>
      </c>
      <c r="B27" s="91" t="s">
        <v>24</v>
      </c>
      <c r="C27" s="10">
        <f t="shared" si="4"/>
        <v>0</v>
      </c>
    </row>
    <row r="28" spans="1:12" s="10" customFormat="1" ht="12.75">
      <c r="A28" s="88">
        <v>32</v>
      </c>
      <c r="B28" s="91" t="s">
        <v>29</v>
      </c>
      <c r="C28" s="10">
        <f t="shared" si="4"/>
        <v>0</v>
      </c>
      <c r="D28" s="10">
        <f>SUM(D29:D32)</f>
        <v>0</v>
      </c>
      <c r="E28" s="1">
        <f aca="true" t="shared" si="7" ref="E28:J28">SUM(E29:E32)</f>
        <v>0</v>
      </c>
      <c r="F28" s="1">
        <f t="shared" si="7"/>
        <v>0</v>
      </c>
      <c r="G28" s="1">
        <f t="shared" si="7"/>
        <v>0</v>
      </c>
      <c r="H28" s="1">
        <f t="shared" si="7"/>
        <v>0</v>
      </c>
      <c r="I28" s="1">
        <f t="shared" si="7"/>
        <v>0</v>
      </c>
      <c r="J28" s="1">
        <f t="shared" si="7"/>
        <v>0</v>
      </c>
      <c r="K28" s="1">
        <f>SUM(K29:K32)</f>
        <v>0</v>
      </c>
      <c r="L28" s="1">
        <f>SUM(L29:L32)</f>
        <v>0</v>
      </c>
    </row>
    <row r="29" spans="1:12" ht="12.75">
      <c r="A29" s="87">
        <v>321</v>
      </c>
      <c r="B29" s="13" t="s">
        <v>30</v>
      </c>
      <c r="C29" s="10">
        <f t="shared" si="4"/>
        <v>0</v>
      </c>
      <c r="D29" s="1"/>
      <c r="E29" s="1">
        <f aca="true" t="shared" si="8" ref="E29:J29">SUM(E30:E32)</f>
        <v>0</v>
      </c>
      <c r="F29" s="1">
        <f t="shared" si="8"/>
        <v>0</v>
      </c>
      <c r="G29" s="1">
        <f t="shared" si="8"/>
        <v>0</v>
      </c>
      <c r="H29" s="1">
        <f t="shared" si="8"/>
        <v>0</v>
      </c>
      <c r="I29" s="1">
        <f t="shared" si="8"/>
        <v>0</v>
      </c>
      <c r="J29" s="1">
        <f t="shared" si="8"/>
        <v>0</v>
      </c>
      <c r="K29" s="1"/>
      <c r="L29" s="1"/>
    </row>
    <row r="30" spans="1:12" ht="12.75">
      <c r="A30" s="87">
        <v>322</v>
      </c>
      <c r="B30" s="13" t="s">
        <v>31</v>
      </c>
      <c r="C30" s="10">
        <f t="shared" si="4"/>
        <v>0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87">
        <v>323</v>
      </c>
      <c r="B31" s="13" t="s">
        <v>32</v>
      </c>
      <c r="C31" s="10">
        <f t="shared" si="4"/>
        <v>0</v>
      </c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87">
        <v>329</v>
      </c>
      <c r="B32" s="63" t="s">
        <v>33</v>
      </c>
      <c r="C32" s="10">
        <f t="shared" si="4"/>
        <v>0</v>
      </c>
      <c r="D32" s="1"/>
      <c r="E32" s="1"/>
      <c r="F32" s="1"/>
      <c r="G32" s="1"/>
      <c r="H32" s="1"/>
      <c r="I32" s="1"/>
      <c r="J32" s="1"/>
      <c r="K32" s="1"/>
      <c r="L32" s="1"/>
    </row>
    <row r="33" spans="1:3" s="10" customFormat="1" ht="12.75">
      <c r="A33" s="88">
        <v>34</v>
      </c>
      <c r="B33" s="91" t="s">
        <v>34</v>
      </c>
      <c r="C33" s="10">
        <f t="shared" si="4"/>
        <v>0</v>
      </c>
    </row>
    <row r="34" spans="1:12" ht="12.75">
      <c r="A34" s="87">
        <v>343</v>
      </c>
      <c r="B34" s="13" t="s">
        <v>35</v>
      </c>
      <c r="C34" s="10">
        <f t="shared" si="4"/>
        <v>0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87"/>
      <c r="B35" s="13"/>
      <c r="C35" s="10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88"/>
      <c r="B36" s="13" t="s">
        <v>55</v>
      </c>
      <c r="C36" s="10">
        <f t="shared" si="4"/>
        <v>0</v>
      </c>
      <c r="D36" s="1"/>
      <c r="E36" s="1"/>
      <c r="F36" s="1"/>
      <c r="G36" s="1"/>
      <c r="H36" s="1"/>
      <c r="I36" s="1"/>
      <c r="J36" s="1"/>
      <c r="K36" s="1"/>
      <c r="L36" s="1"/>
    </row>
    <row r="37" spans="1:3" s="10" customFormat="1" ht="12.75" customHeight="1">
      <c r="A37" s="100" t="s">
        <v>43</v>
      </c>
      <c r="B37" s="101" t="s">
        <v>51</v>
      </c>
      <c r="C37" s="10">
        <f t="shared" si="4"/>
        <v>0</v>
      </c>
    </row>
    <row r="38" spans="1:12" s="10" customFormat="1" ht="12.75">
      <c r="A38" s="88">
        <v>3</v>
      </c>
      <c r="B38" s="91" t="s">
        <v>24</v>
      </c>
      <c r="C38" s="10">
        <f t="shared" si="4"/>
        <v>0</v>
      </c>
      <c r="D38" s="10">
        <f>SUM(D39+D45)</f>
        <v>0</v>
      </c>
      <c r="E38" s="10">
        <f aca="true" t="shared" si="9" ref="E38:L38">SUM(E39+E45)</f>
        <v>0</v>
      </c>
      <c r="F38" s="10">
        <f t="shared" si="9"/>
        <v>0</v>
      </c>
      <c r="G38" s="10">
        <f t="shared" si="9"/>
        <v>0</v>
      </c>
      <c r="H38" s="10">
        <f t="shared" si="9"/>
        <v>0</v>
      </c>
      <c r="I38" s="10">
        <f t="shared" si="9"/>
        <v>0</v>
      </c>
      <c r="J38" s="10">
        <f t="shared" si="9"/>
        <v>0</v>
      </c>
      <c r="K38" s="10">
        <f t="shared" si="9"/>
        <v>0</v>
      </c>
      <c r="L38" s="10">
        <f t="shared" si="9"/>
        <v>0</v>
      </c>
    </row>
    <row r="39" spans="1:12" s="10" customFormat="1" ht="12.75">
      <c r="A39" s="88">
        <v>32</v>
      </c>
      <c r="B39" s="91" t="s">
        <v>29</v>
      </c>
      <c r="C39" s="10">
        <f t="shared" si="4"/>
        <v>0</v>
      </c>
      <c r="D39" s="10">
        <f>SUM(D40:D44)</f>
        <v>0</v>
      </c>
      <c r="E39" s="10">
        <f aca="true" t="shared" si="10" ref="E39:L39">SUM(E40:E44)</f>
        <v>0</v>
      </c>
      <c r="F39" s="10">
        <f t="shared" si="10"/>
        <v>0</v>
      </c>
      <c r="G39" s="10">
        <f t="shared" si="10"/>
        <v>0</v>
      </c>
      <c r="H39" s="10">
        <f t="shared" si="10"/>
        <v>0</v>
      </c>
      <c r="I39" s="10">
        <f t="shared" si="10"/>
        <v>0</v>
      </c>
      <c r="J39" s="10">
        <f t="shared" si="10"/>
        <v>0</v>
      </c>
      <c r="K39" s="10">
        <f t="shared" si="10"/>
        <v>0</v>
      </c>
      <c r="L39" s="10">
        <f t="shared" si="10"/>
        <v>0</v>
      </c>
    </row>
    <row r="40" spans="1:12" ht="12.75">
      <c r="A40" s="87">
        <v>321</v>
      </c>
      <c r="B40" s="13" t="s">
        <v>30</v>
      </c>
      <c r="C40" s="10">
        <f t="shared" si="4"/>
        <v>0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87">
        <v>322</v>
      </c>
      <c r="B41" s="13" t="s">
        <v>31</v>
      </c>
      <c r="C41" s="10">
        <f t="shared" si="4"/>
        <v>0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87">
        <v>323</v>
      </c>
      <c r="B42" s="13" t="s">
        <v>32</v>
      </c>
      <c r="C42" s="10">
        <f t="shared" si="4"/>
        <v>0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26.25">
      <c r="A43" s="87">
        <v>324</v>
      </c>
      <c r="B43" s="13" t="s">
        <v>52</v>
      </c>
      <c r="C43" s="10">
        <f>SUM(D43+E43+F43+G43+H43+I43)</f>
        <v>0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26.25">
      <c r="A44" s="87">
        <v>329</v>
      </c>
      <c r="B44" s="13" t="s">
        <v>33</v>
      </c>
      <c r="C44" s="10">
        <f t="shared" si="4"/>
        <v>0</v>
      </c>
      <c r="D44" s="1"/>
      <c r="E44" s="1"/>
      <c r="F44" s="1"/>
      <c r="G44" s="1"/>
      <c r="H44" s="1"/>
      <c r="I44" s="1"/>
      <c r="J44" s="1"/>
      <c r="K44" s="1"/>
      <c r="L44" s="1"/>
    </row>
    <row r="45" spans="1:3" s="10" customFormat="1" ht="12.75">
      <c r="A45" s="88">
        <v>34</v>
      </c>
      <c r="B45" s="91" t="s">
        <v>34</v>
      </c>
      <c r="C45" s="10">
        <f t="shared" si="4"/>
        <v>0</v>
      </c>
    </row>
    <row r="46" spans="1:12" ht="12.75">
      <c r="A46" s="87">
        <v>343</v>
      </c>
      <c r="B46" s="13" t="s">
        <v>35</v>
      </c>
      <c r="C46" s="10">
        <f t="shared" si="4"/>
        <v>0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7"/>
      <c r="B47" s="13"/>
      <c r="C47" s="10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88"/>
      <c r="B48" s="13" t="s">
        <v>56</v>
      </c>
      <c r="C48" s="10">
        <f t="shared" si="4"/>
        <v>0</v>
      </c>
      <c r="D48" s="1"/>
      <c r="E48" s="1"/>
      <c r="F48" s="1"/>
      <c r="G48" s="1"/>
      <c r="H48" s="1"/>
      <c r="I48" s="1"/>
      <c r="J48" s="1"/>
      <c r="K48" s="1"/>
      <c r="L48" s="1"/>
    </row>
    <row r="49" spans="1:3" s="10" customFormat="1" ht="12.75" customHeight="1">
      <c r="A49" s="100" t="s">
        <v>43</v>
      </c>
      <c r="B49" s="65" t="s">
        <v>53</v>
      </c>
      <c r="C49" s="10">
        <f t="shared" si="4"/>
        <v>0</v>
      </c>
    </row>
    <row r="50" spans="1:12" s="10" customFormat="1" ht="12.75">
      <c r="A50" s="88">
        <v>3</v>
      </c>
      <c r="B50" s="91" t="s">
        <v>24</v>
      </c>
      <c r="C50" s="10">
        <f>SUM(D50+E50+F50+G50+H50+I50+J50)</f>
        <v>91880</v>
      </c>
      <c r="D50" s="10">
        <f>SUM(D51+D55+D60+D62)</f>
        <v>0</v>
      </c>
      <c r="E50" s="10">
        <f>SUM(E51+E55+E60)</f>
        <v>17800</v>
      </c>
      <c r="F50" s="10">
        <f aca="true" t="shared" si="11" ref="F50:L50">SUM(F51+F55+F60)</f>
        <v>11080</v>
      </c>
      <c r="G50" s="10">
        <f t="shared" si="11"/>
        <v>35300</v>
      </c>
      <c r="H50" s="10">
        <f t="shared" si="11"/>
        <v>1000</v>
      </c>
      <c r="I50" s="10">
        <f t="shared" si="11"/>
        <v>26700</v>
      </c>
      <c r="J50" s="10">
        <f t="shared" si="11"/>
        <v>0</v>
      </c>
      <c r="K50" s="10">
        <f t="shared" si="11"/>
        <v>93717.6</v>
      </c>
      <c r="L50" s="10">
        <f t="shared" si="11"/>
        <v>95123.36</v>
      </c>
    </row>
    <row r="51" spans="1:3" s="10" customFormat="1" ht="12.75">
      <c r="A51" s="88">
        <v>31</v>
      </c>
      <c r="B51" s="91" t="s">
        <v>25</v>
      </c>
      <c r="C51" s="10">
        <f t="shared" si="4"/>
        <v>0</v>
      </c>
    </row>
    <row r="52" spans="1:12" ht="12.75">
      <c r="A52" s="87">
        <v>311</v>
      </c>
      <c r="B52" s="13" t="s">
        <v>26</v>
      </c>
      <c r="C52" s="10">
        <f t="shared" si="4"/>
        <v>0</v>
      </c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87">
        <v>312</v>
      </c>
      <c r="B53" s="13" t="s">
        <v>27</v>
      </c>
      <c r="C53" s="10">
        <f t="shared" si="4"/>
        <v>0</v>
      </c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87">
        <v>313</v>
      </c>
      <c r="B54" s="13" t="s">
        <v>28</v>
      </c>
      <c r="C54" s="10">
        <f t="shared" si="4"/>
        <v>0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 s="10" customFormat="1" ht="12.75">
      <c r="A55" s="88">
        <v>32</v>
      </c>
      <c r="B55" s="91" t="s">
        <v>29</v>
      </c>
      <c r="C55" s="10">
        <f>SUM(D55+E55+F55+G55+H55+J55)</f>
        <v>65180</v>
      </c>
      <c r="D55" s="10">
        <f>SUM(D56:D59)</f>
        <v>0</v>
      </c>
      <c r="E55" s="10">
        <f aca="true" t="shared" si="12" ref="E55:J55">SUM(E56:E59)</f>
        <v>17800</v>
      </c>
      <c r="F55" s="10">
        <f t="shared" si="12"/>
        <v>11080</v>
      </c>
      <c r="G55" s="10">
        <f t="shared" si="12"/>
        <v>35300</v>
      </c>
      <c r="H55" s="10">
        <f t="shared" si="12"/>
        <v>1000</v>
      </c>
      <c r="I55" s="10">
        <f t="shared" si="12"/>
        <v>26700</v>
      </c>
      <c r="J55" s="10">
        <f t="shared" si="12"/>
        <v>0</v>
      </c>
      <c r="K55" s="10">
        <v>93717.6</v>
      </c>
      <c r="L55" s="10">
        <v>95123.36</v>
      </c>
    </row>
    <row r="56" spans="1:12" ht="12.75">
      <c r="A56" s="87">
        <v>321</v>
      </c>
      <c r="B56" s="13" t="s">
        <v>30</v>
      </c>
      <c r="C56" s="10">
        <f t="shared" si="4"/>
        <v>9080</v>
      </c>
      <c r="D56" s="1"/>
      <c r="E56" s="1">
        <v>0</v>
      </c>
      <c r="F56" s="1">
        <v>4880</v>
      </c>
      <c r="G56" s="1">
        <v>4200</v>
      </c>
      <c r="H56" s="1"/>
      <c r="I56" s="1">
        <v>4000</v>
      </c>
      <c r="J56" s="1"/>
      <c r="K56" s="1"/>
      <c r="L56" s="1"/>
    </row>
    <row r="57" spans="1:12" ht="12.75">
      <c r="A57" s="87">
        <v>322</v>
      </c>
      <c r="B57" s="13" t="s">
        <v>31</v>
      </c>
      <c r="C57" s="10">
        <f t="shared" si="4"/>
        <v>0</v>
      </c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87">
        <v>323</v>
      </c>
      <c r="B58" s="13" t="s">
        <v>32</v>
      </c>
      <c r="C58" s="10">
        <f>SUM(D58+E58+F58+G58+H58+I58)</f>
        <v>36600</v>
      </c>
      <c r="D58" s="1"/>
      <c r="E58" s="1">
        <v>6500</v>
      </c>
      <c r="F58" s="1">
        <v>5500</v>
      </c>
      <c r="G58" s="1">
        <v>16600</v>
      </c>
      <c r="H58" s="1"/>
      <c r="I58" s="1">
        <v>8000</v>
      </c>
      <c r="J58" s="1"/>
      <c r="K58" s="1"/>
      <c r="L58" s="1"/>
    </row>
    <row r="59" spans="1:12" ht="26.25">
      <c r="A59" s="87">
        <v>329</v>
      </c>
      <c r="B59" s="13" t="s">
        <v>33</v>
      </c>
      <c r="C59" s="10">
        <f>SUM(D59+E59+F59+G59+H59+I59)</f>
        <v>42200</v>
      </c>
      <c r="D59" s="1"/>
      <c r="E59" s="1">
        <v>11300</v>
      </c>
      <c r="F59" s="1">
        <v>700</v>
      </c>
      <c r="G59" s="1">
        <v>14500</v>
      </c>
      <c r="H59" s="1">
        <v>1000</v>
      </c>
      <c r="I59" s="1">
        <v>14700</v>
      </c>
      <c r="J59" s="1"/>
      <c r="K59" s="1"/>
      <c r="L59" s="1"/>
    </row>
    <row r="60" spans="1:3" s="10" customFormat="1" ht="12.75">
      <c r="A60" s="88">
        <v>34</v>
      </c>
      <c r="B60" s="91" t="s">
        <v>34</v>
      </c>
      <c r="C60" s="10">
        <f t="shared" si="4"/>
        <v>0</v>
      </c>
    </row>
    <row r="61" spans="1:12" ht="12.75">
      <c r="A61" s="87">
        <v>343</v>
      </c>
      <c r="B61" s="13" t="s">
        <v>35</v>
      </c>
      <c r="C61" s="10">
        <f t="shared" si="4"/>
        <v>0</v>
      </c>
      <c r="D61" s="1"/>
      <c r="E61" s="1"/>
      <c r="F61" s="1"/>
      <c r="G61" s="1"/>
      <c r="H61" s="1"/>
      <c r="I61" s="1"/>
      <c r="J61" s="1"/>
      <c r="K61" s="1"/>
      <c r="L61" s="1"/>
    </row>
    <row r="62" spans="1:12" ht="26.25">
      <c r="A62" s="88">
        <v>4</v>
      </c>
      <c r="B62" s="91" t="s">
        <v>37</v>
      </c>
      <c r="C62" s="10">
        <f>SUM(D62+E62+F62+G62+H6+H62+I62+J62)</f>
        <v>20380</v>
      </c>
      <c r="D62" s="1">
        <f aca="true" t="shared" si="13" ref="D62:J62">SUM(D63:D70)</f>
        <v>0</v>
      </c>
      <c r="E62" s="10">
        <f>SUM(E64+E65)</f>
        <v>0</v>
      </c>
      <c r="F62" s="1">
        <f t="shared" si="13"/>
        <v>0</v>
      </c>
      <c r="G62" s="1">
        <f t="shared" si="13"/>
        <v>5400</v>
      </c>
      <c r="H62" s="1">
        <f t="shared" si="13"/>
        <v>0</v>
      </c>
      <c r="I62" s="1">
        <f t="shared" si="13"/>
        <v>14980</v>
      </c>
      <c r="J62" s="1">
        <f t="shared" si="13"/>
        <v>0</v>
      </c>
      <c r="K62" s="1">
        <v>20787.6</v>
      </c>
      <c r="L62" s="1">
        <v>21099.41</v>
      </c>
    </row>
    <row r="63" spans="1:3" s="10" customFormat="1" ht="26.25">
      <c r="A63" s="88">
        <v>42</v>
      </c>
      <c r="B63" s="91" t="s">
        <v>38</v>
      </c>
      <c r="C63" s="10">
        <f t="shared" si="4"/>
        <v>0</v>
      </c>
    </row>
    <row r="64" spans="1:9" s="10" customFormat="1" ht="12.75">
      <c r="A64" s="87">
        <v>422</v>
      </c>
      <c r="B64" s="13" t="s">
        <v>36</v>
      </c>
      <c r="C64" s="10">
        <f t="shared" si="4"/>
        <v>0</v>
      </c>
      <c r="E64" s="1"/>
      <c r="I64" s="10">
        <v>14980</v>
      </c>
    </row>
    <row r="65" spans="1:7" s="10" customFormat="1" ht="26.25">
      <c r="A65" s="87">
        <v>424</v>
      </c>
      <c r="B65" s="13" t="s">
        <v>39</v>
      </c>
      <c r="C65" s="10">
        <f t="shared" si="4"/>
        <v>5400</v>
      </c>
      <c r="G65" s="10">
        <v>5400</v>
      </c>
    </row>
    <row r="66" spans="1:2" s="10" customFormat="1" ht="12.75">
      <c r="A66" s="87"/>
      <c r="B66" s="13"/>
    </row>
    <row r="67" spans="1:12" ht="12.75">
      <c r="A67" s="88"/>
      <c r="B67" s="13"/>
      <c r="C67" s="10"/>
      <c r="D67" s="1"/>
      <c r="E67" s="1"/>
      <c r="F67" s="1"/>
      <c r="G67" s="1"/>
      <c r="H67" s="1"/>
      <c r="I67" s="1"/>
      <c r="J67" s="1"/>
      <c r="K67" s="1"/>
      <c r="L67" s="1"/>
    </row>
    <row r="68" spans="1:2" s="10" customFormat="1" ht="12.75" customHeight="1">
      <c r="A68" s="100"/>
      <c r="B68" s="65"/>
    </row>
    <row r="69" spans="1:2" s="10" customFormat="1" ht="12.75">
      <c r="A69" s="88"/>
      <c r="B69" s="91"/>
    </row>
    <row r="70" spans="1:2" s="10" customFormat="1" ht="12.75">
      <c r="A70" s="88"/>
      <c r="B70" s="91"/>
    </row>
    <row r="71" spans="1:12" ht="12.75">
      <c r="A71" s="87"/>
      <c r="B71" s="13"/>
      <c r="C71" s="10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87"/>
      <c r="B72" s="13"/>
      <c r="C72" s="10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87"/>
      <c r="B73" s="13"/>
      <c r="C73" s="10"/>
      <c r="D73" s="1"/>
      <c r="E73" s="1"/>
      <c r="F73" s="1"/>
      <c r="G73" s="1"/>
      <c r="H73" s="1"/>
      <c r="I73" s="1"/>
      <c r="J73" s="1"/>
      <c r="K73" s="1"/>
      <c r="L73" s="1"/>
    </row>
    <row r="74" spans="1:2" s="10" customFormat="1" ht="12.75">
      <c r="A74" s="88"/>
      <c r="B74" s="91"/>
    </row>
    <row r="75" spans="1:12" ht="12.75">
      <c r="A75" s="87"/>
      <c r="B75" s="13"/>
      <c r="C75" s="10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87"/>
      <c r="B76" s="13"/>
      <c r="C76" s="10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87"/>
      <c r="B77" s="13"/>
      <c r="C77" s="10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87"/>
      <c r="B78" s="13"/>
      <c r="C78" s="10"/>
      <c r="D78" s="1"/>
      <c r="E78" s="1"/>
      <c r="F78" s="1"/>
      <c r="G78" s="1"/>
      <c r="H78" s="1"/>
      <c r="I78" s="1"/>
      <c r="J78" s="1"/>
      <c r="K78" s="1"/>
      <c r="L78" s="1"/>
    </row>
    <row r="79" spans="1:2" s="10" customFormat="1" ht="12.75">
      <c r="A79" s="88"/>
      <c r="B79" s="91"/>
    </row>
    <row r="80" spans="1:12" ht="12.75">
      <c r="A80" s="87"/>
      <c r="B80" s="13"/>
      <c r="C80" s="10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88"/>
      <c r="B81" s="91"/>
      <c r="C81" s="10"/>
      <c r="D81" s="1"/>
      <c r="E81" s="10"/>
      <c r="F81" s="1"/>
      <c r="G81" s="1"/>
      <c r="H81" s="1"/>
      <c r="I81" s="1"/>
      <c r="J81" s="1"/>
      <c r="K81" s="1"/>
      <c r="L81" s="1"/>
    </row>
    <row r="82" spans="1:2" s="10" customFormat="1" ht="12.75">
      <c r="A82" s="88"/>
      <c r="B82" s="91"/>
    </row>
    <row r="83" spans="1:5" s="10" customFormat="1" ht="12.75">
      <c r="A83" s="87"/>
      <c r="B83" s="13"/>
      <c r="E83" s="1"/>
    </row>
    <row r="84" spans="1:2" s="10" customFormat="1" ht="12.75">
      <c r="A84" s="87"/>
      <c r="B84" s="13"/>
    </row>
    <row r="85" spans="1:2" s="10" customFormat="1" ht="12.75">
      <c r="A85" s="88"/>
      <c r="B85" s="91"/>
    </row>
    <row r="86" spans="1:2" s="10" customFormat="1" ht="12.75">
      <c r="A86" s="88"/>
      <c r="B86" s="91"/>
    </row>
    <row r="87" spans="1:12" ht="12.75">
      <c r="A87" s="87"/>
      <c r="B87" s="13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87"/>
      <c r="B88" s="13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87"/>
      <c r="B89" s="13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2" s="10" customFormat="1" ht="12.75">
      <c r="A90" s="88"/>
      <c r="B90" s="91"/>
    </row>
    <row r="91" spans="1:12" ht="12.75">
      <c r="A91" s="87"/>
      <c r="B91" s="13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87"/>
      <c r="B92" s="13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87"/>
      <c r="B93" s="13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87"/>
      <c r="B94" s="13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2" s="10" customFormat="1" ht="12.75">
      <c r="A95" s="88"/>
      <c r="B95" s="91"/>
    </row>
    <row r="96" spans="1:12" ht="12.75">
      <c r="A96" s="87"/>
      <c r="B96" s="13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2" s="10" customFormat="1" ht="12.75">
      <c r="A97" s="88"/>
      <c r="B97" s="91"/>
    </row>
    <row r="98" spans="1:12" ht="12.75">
      <c r="A98" s="87"/>
      <c r="B98" s="13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2" s="10" customFormat="1" ht="12.75">
      <c r="A99" s="88"/>
      <c r="B99" s="91"/>
    </row>
    <row r="100" spans="1:2" s="10" customFormat="1" ht="12.75">
      <c r="A100" s="88"/>
      <c r="B100" s="91"/>
    </row>
    <row r="101" spans="1:12" ht="12.75" customHeight="1">
      <c r="A101" s="87"/>
      <c r="B101" s="13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87"/>
      <c r="B102" s="13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88"/>
      <c r="B103" s="13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2" s="10" customFormat="1" ht="12.75">
      <c r="A104" s="100"/>
      <c r="B104" s="91"/>
    </row>
    <row r="105" spans="1:2" s="10" customFormat="1" ht="12.75">
      <c r="A105" s="88"/>
      <c r="B105" s="91"/>
    </row>
    <row r="106" spans="1:2" s="10" customFormat="1" ht="12.75">
      <c r="A106" s="88"/>
      <c r="B106" s="91"/>
    </row>
    <row r="107" spans="1:12" ht="12.75">
      <c r="A107" s="87"/>
      <c r="B107" s="13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87"/>
      <c r="B108" s="13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87"/>
      <c r="B109" s="13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2" s="10" customFormat="1" ht="12.75">
      <c r="A110" s="88"/>
      <c r="B110" s="91"/>
    </row>
    <row r="111" spans="1:12" ht="12.75">
      <c r="A111" s="87"/>
      <c r="B111" s="13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87"/>
      <c r="B112" s="13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87"/>
      <c r="B113" s="13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87"/>
      <c r="B114" s="13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2" s="10" customFormat="1" ht="12.75">
      <c r="A115" s="88"/>
      <c r="B115" s="91"/>
    </row>
    <row r="116" spans="1:12" ht="12.75">
      <c r="A116" s="87"/>
      <c r="B116" s="13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2" s="10" customFormat="1" ht="12.75">
      <c r="A117" s="88"/>
      <c r="B117" s="91"/>
    </row>
    <row r="118" spans="1:2" s="10" customFormat="1" ht="12.75">
      <c r="A118" s="88"/>
      <c r="B118" s="91"/>
    </row>
    <row r="119" spans="1:12" ht="12.75">
      <c r="A119" s="87"/>
      <c r="B119" s="13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2" s="10" customFormat="1" ht="12.75">
      <c r="A120" s="88"/>
      <c r="B120" s="91"/>
    </row>
    <row r="121" spans="1:12" ht="12.75">
      <c r="A121" s="87"/>
      <c r="B121" s="13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87"/>
      <c r="B122" s="13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88"/>
      <c r="B123" s="13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88"/>
      <c r="B124" s="13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88"/>
      <c r="B125" s="13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88"/>
      <c r="B126" s="13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88"/>
      <c r="B127" s="13" t="s">
        <v>46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88"/>
      <c r="B128" s="13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88"/>
      <c r="B129" s="13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88"/>
      <c r="B130" s="13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88"/>
      <c r="B131" s="13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88"/>
      <c r="B132" s="13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88"/>
      <c r="B133" s="13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88"/>
      <c r="B134" s="13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88"/>
      <c r="B135" s="13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88"/>
      <c r="B136" s="13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88"/>
      <c r="B137" s="13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88"/>
      <c r="B138" s="13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88"/>
      <c r="B139" s="13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88"/>
      <c r="B140" s="13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88"/>
      <c r="B141" s="13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88"/>
      <c r="B142" s="13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88"/>
      <c r="B143" s="13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88"/>
      <c r="B144" s="13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88"/>
      <c r="B145" s="13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88"/>
      <c r="B146" s="13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88"/>
      <c r="B147" s="13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88"/>
      <c r="B148" s="13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88"/>
      <c r="B149" s="13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88"/>
      <c r="B150" s="13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88"/>
      <c r="B151" s="13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88"/>
      <c r="B152" s="13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88"/>
      <c r="B153" s="13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88"/>
      <c r="B154" s="13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88"/>
      <c r="B155" s="13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88"/>
      <c r="B156" s="13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88"/>
      <c r="B157" s="13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88"/>
      <c r="B158" s="13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88"/>
      <c r="B159" s="13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88"/>
      <c r="B160" s="13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88"/>
      <c r="B161" s="13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88"/>
      <c r="B162" s="13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88"/>
      <c r="B163" s="13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88"/>
      <c r="B164" s="13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88"/>
      <c r="B165" s="13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88"/>
      <c r="B166" s="13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88"/>
      <c r="B167" s="13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88"/>
      <c r="B168" s="13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88"/>
      <c r="B169" s="13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88"/>
      <c r="B170" s="13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88"/>
      <c r="B171" s="13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88"/>
      <c r="B172" s="13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88"/>
      <c r="B173" s="13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88"/>
      <c r="B174" s="13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88"/>
      <c r="B175" s="13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88"/>
      <c r="B176" s="13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88"/>
      <c r="B177" s="13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88"/>
      <c r="B178" s="13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88"/>
      <c r="B179" s="13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88"/>
      <c r="B180" s="13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88"/>
      <c r="B181" s="13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88"/>
      <c r="B182" s="13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88"/>
      <c r="B183" s="13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88"/>
      <c r="B184" s="13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88"/>
      <c r="B185" s="13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88"/>
      <c r="B186" s="13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88"/>
      <c r="B187" s="13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88"/>
      <c r="B188" s="13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88"/>
      <c r="B189" s="13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88"/>
      <c r="B190" s="13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88"/>
      <c r="B191" s="13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88"/>
      <c r="B192" s="13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88"/>
      <c r="B193" s="13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88"/>
      <c r="B194" s="13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88"/>
      <c r="B195" s="13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88"/>
      <c r="B196" s="13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88"/>
      <c r="B197" s="13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88"/>
      <c r="B198" s="13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88"/>
      <c r="B199" s="13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88"/>
      <c r="B200" s="13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88"/>
      <c r="B201" s="13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88"/>
      <c r="B202" s="13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88"/>
      <c r="B203" s="13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88"/>
      <c r="B204" s="13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88"/>
      <c r="B205" s="13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88"/>
      <c r="B206" s="13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88"/>
      <c r="B207" s="13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88"/>
      <c r="B208" s="13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88"/>
      <c r="B209" s="13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88"/>
      <c r="B210" s="13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88"/>
      <c r="B211" s="13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88"/>
      <c r="B212" s="13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88"/>
      <c r="B213" s="13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88"/>
      <c r="B214" s="13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88"/>
      <c r="B215" s="13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88"/>
      <c r="B216" s="13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88"/>
      <c r="B217" s="13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88"/>
      <c r="B218" s="13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88"/>
      <c r="B219" s="13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88"/>
      <c r="B220" s="13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88"/>
      <c r="B221" s="13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88"/>
      <c r="B222" s="13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88"/>
      <c r="B223" s="13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88"/>
      <c r="B224" s="13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88"/>
      <c r="B225" s="13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88"/>
      <c r="B226" s="13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88"/>
      <c r="B227" s="13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88"/>
      <c r="B228" s="13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88"/>
      <c r="B229" s="13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88"/>
      <c r="B230" s="13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88"/>
      <c r="B231" s="13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88"/>
      <c r="B232" s="13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88"/>
      <c r="B233" s="13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88"/>
      <c r="B234" s="13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88"/>
      <c r="B235" s="13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88"/>
      <c r="B236" s="13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88"/>
      <c r="B237" s="13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88"/>
      <c r="B238" s="13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88"/>
      <c r="B239" s="13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88"/>
      <c r="B240" s="13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88"/>
      <c r="B241" s="13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88"/>
      <c r="B242" s="13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88"/>
      <c r="B243" s="13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88"/>
      <c r="B244" s="13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88"/>
      <c r="B245" s="13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88"/>
      <c r="B246" s="13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88"/>
      <c r="B247" s="13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88"/>
      <c r="B248" s="13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88"/>
      <c r="B249" s="13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88"/>
      <c r="B250" s="13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88"/>
      <c r="B251" s="13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88"/>
      <c r="B252" s="13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88"/>
      <c r="B253" s="13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88"/>
      <c r="B254" s="13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88"/>
      <c r="B255" s="13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88"/>
      <c r="B256" s="13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88"/>
      <c r="B257" s="13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88"/>
      <c r="B258" s="13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88"/>
      <c r="B259" s="13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88"/>
      <c r="B260" s="13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88"/>
      <c r="B261" s="13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88"/>
      <c r="B262" s="13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88"/>
      <c r="B263" s="13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88"/>
      <c r="B264" s="13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88"/>
      <c r="B265" s="13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88"/>
      <c r="B266" s="13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88"/>
      <c r="B267" s="13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88"/>
      <c r="B268" s="13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88"/>
      <c r="B269" s="13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88"/>
      <c r="B270" s="13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88"/>
      <c r="B271" s="13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88"/>
      <c r="B272" s="13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88"/>
      <c r="B273" s="13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88"/>
      <c r="B274" s="13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88"/>
      <c r="B275" s="13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88"/>
      <c r="B276" s="13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88"/>
      <c r="B277" s="13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88"/>
      <c r="B278" s="13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88"/>
      <c r="B279" s="13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88"/>
      <c r="B280" s="13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88"/>
      <c r="B281" s="13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88"/>
      <c r="B282" s="13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88"/>
      <c r="B283" s="13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88"/>
      <c r="B284" s="13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88"/>
      <c r="B285" s="13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88"/>
      <c r="B286" s="13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88"/>
      <c r="B287" s="13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88"/>
      <c r="B288" s="13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88"/>
      <c r="B289" s="13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88"/>
      <c r="B290" s="13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88"/>
      <c r="B291" s="13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88"/>
      <c r="B292" s="13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88"/>
      <c r="B293" s="13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88"/>
      <c r="B294" s="13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88"/>
      <c r="B295" s="13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88"/>
      <c r="B296" s="13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88"/>
      <c r="B297" s="13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88"/>
      <c r="B298" s="13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88"/>
      <c r="B299" s="13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88"/>
      <c r="B300" s="13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88"/>
      <c r="B301" s="13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88"/>
      <c r="B302" s="13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88"/>
      <c r="B303" s="13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88"/>
      <c r="B304" s="13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88"/>
      <c r="B305" s="13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88"/>
      <c r="B306" s="13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88"/>
      <c r="B307" s="13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88"/>
      <c r="B308" s="13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88"/>
      <c r="B309" s="13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88"/>
      <c r="B310" s="13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88"/>
      <c r="B311" s="13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88"/>
      <c r="B312" s="13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88"/>
      <c r="B313" s="13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88"/>
      <c r="B314" s="13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88"/>
      <c r="B315" s="13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88"/>
      <c r="B316" s="13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88"/>
      <c r="B317" s="13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88"/>
      <c r="B318" s="13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88"/>
      <c r="B319" s="13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88"/>
      <c r="B320" s="13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88"/>
      <c r="B321" s="13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88"/>
      <c r="B322" s="13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88"/>
      <c r="B323" s="13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88"/>
      <c r="B324" s="13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88"/>
      <c r="B325" s="13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88"/>
      <c r="B326" s="13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88"/>
      <c r="B327" s="13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88"/>
      <c r="B328" s="13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88"/>
      <c r="B329" s="13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88"/>
      <c r="B330" s="13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88"/>
      <c r="B331" s="13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88"/>
      <c r="B332" s="13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88"/>
      <c r="B333" s="13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88"/>
      <c r="B334" s="13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88"/>
      <c r="B335" s="13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88"/>
      <c r="B336" s="13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88"/>
      <c r="B337" s="13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88"/>
      <c r="B338" s="13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88"/>
      <c r="B339" s="13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88"/>
      <c r="B340" s="13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88"/>
      <c r="B341" s="13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88"/>
      <c r="B342" s="13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88"/>
      <c r="B343" s="13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88"/>
      <c r="B344" s="13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88"/>
      <c r="B345" s="13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88"/>
      <c r="B346" s="13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88"/>
      <c r="B347" s="13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88"/>
      <c r="B348" s="13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88"/>
      <c r="B349" s="13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88"/>
      <c r="B350" s="13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88"/>
      <c r="B351" s="13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88"/>
      <c r="B352" s="13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88"/>
      <c r="B353" s="13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88"/>
      <c r="B354" s="13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88"/>
      <c r="B355" s="13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88"/>
      <c r="B356" s="13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88"/>
      <c r="B357" s="13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88"/>
      <c r="B358" s="13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88"/>
      <c r="B359" s="13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88"/>
      <c r="B360" s="13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88"/>
      <c r="B361" s="13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88"/>
      <c r="B362" s="13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88"/>
      <c r="B363" s="13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88"/>
      <c r="B364" s="13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88"/>
      <c r="B365" s="13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88"/>
      <c r="B366" s="13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88"/>
      <c r="B367" s="13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88"/>
      <c r="B368" s="13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88"/>
      <c r="B369" s="13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88"/>
      <c r="B370" s="13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88"/>
      <c r="B371" s="13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88"/>
      <c r="B372" s="13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88"/>
      <c r="B373" s="13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88"/>
      <c r="B374" s="13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88"/>
      <c r="B375" s="13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88"/>
      <c r="B376" s="13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88"/>
      <c r="B377" s="13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88"/>
      <c r="B378" s="13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88"/>
      <c r="B379" s="13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88"/>
      <c r="B380" s="13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88"/>
      <c r="B381" s="13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88"/>
      <c r="B382" s="13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88"/>
      <c r="B383" s="13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88"/>
      <c r="B384" s="13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88"/>
      <c r="B385" s="13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88"/>
      <c r="B386" s="13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88"/>
      <c r="B387" s="13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88"/>
      <c r="B388" s="13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88"/>
      <c r="B389" s="13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88"/>
      <c r="B390" s="13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88"/>
      <c r="B391" s="13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88"/>
      <c r="B392" s="13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88"/>
      <c r="B393" s="13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88"/>
      <c r="B394" s="13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88"/>
      <c r="B395" s="13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88"/>
      <c r="B396" s="13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88"/>
      <c r="B397" s="13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88"/>
      <c r="B398" s="13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88"/>
      <c r="B399" s="13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88"/>
      <c r="B400" s="13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88"/>
      <c r="B401" s="13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88"/>
      <c r="B402" s="13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88"/>
      <c r="B403" s="13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88"/>
      <c r="B404" s="13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88"/>
      <c r="B405" s="13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88"/>
      <c r="B406" s="13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88"/>
      <c r="B407" s="13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88"/>
      <c r="B408" s="13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88"/>
      <c r="B409" s="13"/>
      <c r="C409" s="1"/>
      <c r="D409" s="1"/>
      <c r="E409" s="1"/>
      <c r="F409" s="1"/>
      <c r="G409" s="1"/>
      <c r="H409" s="1"/>
      <c r="I409" s="1"/>
      <c r="J409" s="1"/>
      <c r="K409" s="1"/>
      <c r="L409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2019-09-26T16:59:22Z</cp:lastPrinted>
  <dcterms:created xsi:type="dcterms:W3CDTF">2013-09-11T11:00:21Z</dcterms:created>
  <dcterms:modified xsi:type="dcterms:W3CDTF">2022-03-10T12:38:54Z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